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8885" windowHeight="97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<sst xmlns="http://schemas.openxmlformats.org/spreadsheetml/2006/main" count="1041" uniqueCount="593">
  <si>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</si>
  <si>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</si>
  <si>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</si>
  <si>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</si>
  <si>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</si>
  <si>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</si>
  <si>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</si>
  <si>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</si>
  <si>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</si>
  <si>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</si>
  <si>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</si>
  <si>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</si>
  <si>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</si>
  <si>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</si>
  <si>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</si>
  <si>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</si>
  <si>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</si>
  <si>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</si>
  <si>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</si>
  <si>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</si>
  <si>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</si>
  <si>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</si>
  <si>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</si>
  <si>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</si>
  <si>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</si>
  <si>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</si>
  <si>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</si>
  <si>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</si>
  <si>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</si>
  <si>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</si>
  <si>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</si>
  <si>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</si>
  <si>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</si>
  <si>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</si>
  <si>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</si>
  <si>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</si>
  <si>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</si>
  <si>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</si>
  <si>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</si>
  <si>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</si>
  <si>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</si>
  <si>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</si>
  <si>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</si>
  <si>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</si>
  <si>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</si>
  <si>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</si>
  <si>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</si>
  <si>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</si>
  <si>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</si>
  <si>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</si>
  <si>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</si>
  <si>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</si>
  <si>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</si>
  <si>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</si>
  <si>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</si>
  <si>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</si>
  <si>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</si>
  <si>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</si>
  <si>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</si>
  <si>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</si>
  <si>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</si>
  <si>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</si>
  <si>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</si>
  <si>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</si>
  <si>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</si>
  <si>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</si>
  <si>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</si>
  <si>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</si>
  <si>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</si>
  <si>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</si>
  <si>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</si>
  <si>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</si>
  <si>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</si>
  <si>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</si>
  <si>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</si>
  <si>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</si>
  <si>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</si>
  <si>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</si>
  <si>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</si>
  <si>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</si>
  <si>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</si>
  <si>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</si>
  <si>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</si>
  <si>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</si>
  <si>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</si>
  <si>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</si>
  <si>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</si>
  <si>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</si>
  <si>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</si>
  <si>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</si>
  <si>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</si>
  <si>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</si>
  <si>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</si>
  <si>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</si>
  <si>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</si>
  <si>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</si>
  <si>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</si>
  <si>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矢巾町</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</si>
  <si>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</si>
  <si>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</si>
  <si>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</si>
  <si>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</si>
  <si>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</si>
  <si>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</si>
  <si>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</si>
  <si>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</si>
  <si>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</si>
  <si>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</si>
  <si>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</si>
  <si>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</si>
  <si>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</si>
  <si>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</si>
  <si>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</si>
  <si>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</si>
  <si>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</si>
  <si>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</si>
  <si>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</si>
  <si>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</si>
  <si>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</si>
  <si>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</si>
  <si>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</si>
  <si>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</si>
  <si>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</si>
  <si>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</si>
  <si>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</si>
  <si>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</si>
  <si>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</si>
  <si>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</si>
  <si>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</si>
  <si>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</si>
  <si>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</si>
  <si>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</si>
  <si>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</si>
  <si>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</si>
  <si>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</si>
  <si>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</si>
  <si>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</si>
  <si>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</si>
  <si>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</si>
  <si>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</si>
  <si>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</si>
  <si>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</si>
  <si>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</si>
  <si>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</si>
  <si>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</si>
  <si>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</si>
  <si>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</si>
  <si>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</si>
  <si>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</si>
  <si>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</si>
  <si>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</si>
  <si>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</si>
  <si>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</si>
  <si>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</si>
  <si>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</si>
  <si>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</si>
  <si>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</si>
  <si>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</si>
  <si>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</si>
  <si>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</si>
  <si>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</si>
  <si>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</si>
  <si>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</si>
  <si>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</si>
  <si>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</si>
  <si>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</si>
  <si>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</si>
  <si>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</si>
  <si>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</si>
  <si>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</si>
  <si>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</si>
  <si>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</si>
  <si>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</si>
  <si>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</si>
  <si>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</si>
  <si>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</si>
  <si>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</si>
  <si>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</si>
  <si>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</si>
  <si>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</si>
  <si>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</si>
  <si>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</si>
  <si>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</si>
  <si>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</si>
  <si>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</si>
  <si>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</si>
  <si>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</si>
  <si>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</si>
  <si>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</si>
  <si>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</si>
  <si>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</si>
  <si>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</si>
  <si>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</si>
  <si>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</si>
  <si>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</si>
  <si>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</si>
  <si>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</si>
  <si>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</si>
  <si>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</si>
  <si>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</si>
  <si>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</si>
  <si>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</si>
  <si>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</si>
  <si>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</si>
  <si>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</si>
  <si>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</si>
  <si>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</si>
  <si>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</si>
  <si>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</si>
  <si>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</si>
  <si>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</si>
  <si>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岩手県矢巾町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</si>
  <si>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</si>
  <si>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</si>
  <si>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</si>
  <si>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</si>
  <si>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</si>
  <si>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</si>
  <si>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</si>
  <si>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</si>
  <si>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</si>
  <si>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</si>
  <si>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</si>
  <si>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</si>
  <si>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</si>
  <si>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</si>
  <si>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</si>
  <si>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</si>
  <si>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</si>
  <si>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</si>
  <si>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</si>
  <si>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</si>
  <si>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</si>
  <si>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</si>
  <si>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</si>
  <si>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</si>
  <si>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</si>
  <si>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</si>
  <si>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</si>
  <si>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</si>
  <si>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</si>
  <si>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</si>
  <si>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</si>
  <si>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</si>
  <si>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</si>
  <si>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</si>
  <si>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</si>
  <si>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</si>
  <si>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</si>
  <si>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</si>
  <si>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</si>
  <si>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</si>
  <si>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</si>
  <si>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</si>
  <si>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</si>
  <si>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</si>
  <si>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</si>
  <si>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</si>
  <si>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</si>
  <si>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</si>
  <si>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</si>
  <si>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</si>
  <si>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</si>
  <si>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</si>
  <si>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</si>
  <si>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</si>
  <si>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</si>
  <si>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</si>
  <si>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</si>
  <si>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</si>
  <si>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</si>
  <si>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</si>
  <si>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</si>
  <si>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</si>
  <si>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</si>
  <si>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</si>
  <si>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</si>
  <si>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</si>
  <si>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</si>
  <si>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</si>
  <si>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</si>
  <si>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</si>
  <si>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</si>
  <si>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</si>
  <si>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</si>
  <si>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</si>
  <si>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</si>
  <si>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</si>
  <si>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</si>
  <si>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</si>
  <si>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</si>
  <si>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</si>
  <si>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</si>
  <si>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</si>
  <si>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</si>
  <si>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</si>
  <si>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</si>
  <si>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</si>
  <si>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</si>
  <si>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</si>
  <si>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</si>
  <si>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</si>
  <si>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</si>
  <si>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</si>
  <si>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</si>
  <si>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</si>
  <si>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</si>
  <si>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</si>
  <si>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</si>
  <si>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</si>
  <si>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</si>
  <si>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</si>
  <si>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</si>
  <si>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</si>
  <si>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</si>
  <si>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</si>
  <si>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</si>
  <si>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</si>
  <si>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</si>
  <si>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</si>
  <si>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</si>
  <si>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</si>
  <si>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</si>
  <si>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</si>
  <si>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</si>
  <si>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</si>
  <si>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</si>
  <si>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</si>
  <si>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</si>
  <si>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</si>
  <si>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</si>
  <si>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</si>
  <si>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</si>
  <si>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</si>
  <si>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</si>
  <si>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</si>
  <si>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</si>
  <si>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</si>
  <si>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</si>
  <si>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</si>
  <si>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</si>
  <si>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</si>
  <si>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</si>
  <si>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</si>
  <si>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</si>
  <si>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</si>
  <si>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</si>
  <si>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</si>
  <si>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</si>
  <si>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</si>
  <si>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</si>
  <si>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</si>
  <si>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</si>
  <si>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</si>
  <si>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</si>
  <si>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</si>
  <si>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</si>
  <si>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</si>
  <si>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</si>
  <si>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</si>
  <si>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</si>
  <si>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</si>
  <si>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</si>
  <si>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岩手県矢巾町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</si>
  <si>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</si>
  <si>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</si>
  <si>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</si>
  <si>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</si>
  <si>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</si>
  <si>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</si>
  <si>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</si>
  <si>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</si>
  <si>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</si>
  <si>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</si>
  <si>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</si>
  <si>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</si>
  <si>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</si>
  <si>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</si>
  <si>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</si>
  <si>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</si>
  <si>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</si>
  <si>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</si>
  <si>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</si>
  <si>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</si>
  <si>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矢幅駅周辺土地区画整理事業特別会計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</si>
  <si>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</si>
  <si>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</si>
  <si>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</si>
  <si>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</si>
  <si>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</si>
  <si>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</si>
  <si>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</si>
  <si>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</si>
  <si>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</si>
  <si>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</si>
  <si>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</si>
  <si>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</si>
  <si>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</si>
  <si>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</si>
  <si>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</si>
  <si>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</si>
  <si>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</si>
  <si>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</si>
  <si>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</si>
  <si>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</si>
  <si>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矢幅駅西地区保留地処分事業特別会計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</si>
  <si>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</si>
  <si>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</si>
  <si>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</si>
  <si>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</si>
  <si>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</si>
  <si>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</si>
  <si>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</si>
  <si>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</si>
  <si>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</si>
  <si>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</si>
  <si>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</si>
  <si>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</si>
  <si>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</si>
  <si>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</si>
  <si>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</si>
  <si>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</si>
  <si>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</si>
  <si>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</si>
  <si>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</si>
  <si>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</si>
  <si>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</si>
  <si>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</si>
  <si>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</si>
  <si>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</si>
  <si>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</si>
  <si>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</si>
  <si>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</si>
  <si>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</si>
  <si>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</si>
  <si>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</si>
  <si>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</si>
  <si>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</si>
  <si>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</si>
  <si>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</si>
  <si>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</si>
  <si>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</si>
  <si>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</si>
  <si>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</si>
  <si>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</si>
  <si>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</si>
  <si>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</si>
  <si>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</si>
  <si>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</si>
  <si>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</si>
  <si>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</si>
  <si>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</si>
  <si>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</si>
  <si>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</si>
  <si>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</si>
  <si>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</si>
  <si>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</si>
  <si>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</si>
  <si>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</si>
  <si>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</si>
  <si>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</si>
  <si>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</si>
  <si>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</si>
  <si>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</si>
  <si>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</si>
  <si>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</si>
  <si>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</si>
  <si>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</si>
  <si>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</si>
  <si>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</si>
  <si>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</si>
  <si>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</si>
  <si>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</si>
  <si>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</si>
  <si>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</si>
  <si>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</si>
  <si>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</si>
  <si>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</si>
  <si>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</si>
  <si>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</si>
  <si>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</si>
  <si>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</si>
  <si>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</si>
  <si>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</si>
  <si>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</si>
  <si>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</si>
  <si>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</si>
  <si>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</si>
  <si>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</si>
  <si>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</si>
  <si>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</si>
  <si>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</si>
  <si>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</si>
  <si>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</si>
  <si>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</si>
  <si>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</si>
  <si>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</si>
  <si>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</si>
  <si>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</si>
  <si>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</si>
  <si>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</si>
  <si>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</si>
  <si>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</si>
  <si>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</si>
  <si>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</si>
  <si>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</si>
  <si>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</si>
  <si>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</si>
  <si>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</si>
  <si>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</si>
  <si>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</si>
  <si>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</si>
  <si>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</si>
  <si>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</si>
  <si>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</si>
  <si>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</si>
  <si>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</si>
  <si>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</si>
  <si>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</si>
  <si>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</si>
  <si>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</si>
  <si>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</si>
  <si>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</si>
  <si>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</si>
  <si>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</si>
  <si>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</si>
  <si>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</si>
  <si>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</si>
  <si>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</si>
  <si>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</si>
  <si>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</si>
  <si>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</si>
  <si>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</si>
  <si>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</si>
  <si>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</si>
  <si>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</si>
  <si>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</si>
  <si>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</si>
  <si>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</si>
  <si>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</si>
  <si>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</si>
  <si>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</si>
  <si>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</si>
  <si>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</si>
  <si>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</si>
  <si>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</si>
  <si>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</si>
  <si>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</si>
  <si>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</si>
  <si>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</si>
  <si>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</si>
  <si>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</si>
  <si>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</si>
  <si>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</si>
  <si>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</si>
  <si>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</si>
  <si>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</si>
  <si>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0.31</t>
  </si>
  <si>
    <t>▲ 2.60</t>
  </si>
  <si>
    <t>▲ 1.98</t>
  </si>
  <si>
    <t>▲ 9.13</t>
  </si>
  <si>
    <t>下水道事業会計</t>
  </si>
  <si>
    <t>水道事業会計</t>
  </si>
  <si>
    <t>一般会計</t>
  </si>
  <si>
    <t>介護保険事業特別会計</t>
  </si>
  <si>
    <t>国民健康保険事業特別会計</t>
  </si>
  <si>
    <t>矢幅駅周辺土地区画整理事業特別会計</t>
  </si>
  <si>
    <t>矢幅駅西地区保留地処分事業特別会計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</si>
  <si>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</si>
  <si>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</si>
  <si>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</si>
  <si>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</si>
  <si>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</si>
  <si>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</si>
  <si>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</si>
  <si>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</si>
  <si>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</si>
  <si>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</si>
  <si>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</si>
  <si>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盛岡地区広域消防組合</t>
    <rPh sb="0" eb="2">
      <t>モリオカ</t>
    </rPh>
    <rPh sb="2" eb="4">
      <t>チク</t>
    </rPh>
    <rPh sb="4" eb="6">
      <t>コウイキ</t>
    </rPh>
    <rPh sb="6" eb="8">
      <t>ショウボウ</t>
    </rPh>
    <rPh sb="8" eb="10">
      <t>クミアイ</t>
    </rPh>
    <phoneticPr fontId="2"/>
  </si>
  <si>
    <t>盛岡・紫波地区環境施設組合</t>
    <rPh sb="0" eb="2">
      <t>モリオカ</t>
    </rPh>
    <rPh sb="3" eb="5">
      <t>シワ</t>
    </rPh>
    <rPh sb="5" eb="7">
      <t>チク</t>
    </rPh>
    <rPh sb="7" eb="9">
      <t>カンキョウ</t>
    </rPh>
    <rPh sb="9" eb="11">
      <t>シセツ</t>
    </rPh>
    <rPh sb="11" eb="13">
      <t>クミアイ</t>
    </rPh>
    <phoneticPr fontId="2"/>
  </si>
  <si>
    <t>盛岡市・矢巾町都市計画事業等組合</t>
    <rPh sb="0" eb="3">
      <t>モリオカシ</t>
    </rPh>
    <rPh sb="4" eb="7">
      <t>ヤハバチョウ</t>
    </rPh>
    <rPh sb="7" eb="9">
      <t>トシ</t>
    </rPh>
    <rPh sb="9" eb="11">
      <t>ケイカク</t>
    </rPh>
    <rPh sb="11" eb="13">
      <t>ジギョウ</t>
    </rPh>
    <rPh sb="13" eb="14">
      <t>トウ</t>
    </rPh>
    <rPh sb="14" eb="16">
      <t>クミアイ</t>
    </rPh>
    <phoneticPr fontId="2"/>
  </si>
  <si>
    <t>矢櫃山造林一部事務組合</t>
    <rPh sb="0" eb="2">
      <t>ヤビツ</t>
    </rPh>
    <rPh sb="2" eb="3">
      <t>ヤマ</t>
    </rPh>
    <rPh sb="3" eb="5">
      <t>ゾウリン</t>
    </rPh>
    <rPh sb="5" eb="7">
      <t>イチブ</t>
    </rPh>
    <rPh sb="7" eb="9">
      <t>ジム</t>
    </rPh>
    <rPh sb="9" eb="11">
      <t>クミアイ</t>
    </rPh>
    <phoneticPr fontId="2"/>
  </si>
  <si>
    <t>岩手県後期高齢者医療広域連合(一般会計）</t>
    <rPh sb="0" eb="3">
      <t>イワテケン</t>
    </rPh>
    <rPh sb="3" eb="5">
      <t>コウキ</t>
    </rPh>
    <rPh sb="5" eb="8">
      <t>コウレイシャ</t>
    </rPh>
    <rPh sb="8" eb="10">
      <t>イリョウ</t>
    </rPh>
    <rPh sb="10" eb="12">
      <t>コウイキ</t>
    </rPh>
    <rPh sb="12" eb="14">
      <t>レンゴウ</t>
    </rPh>
    <rPh sb="15" eb="17">
      <t>イッパン</t>
    </rPh>
    <rPh sb="17" eb="19">
      <t>カイケイ</t>
    </rPh>
    <phoneticPr fontId="2"/>
  </si>
  <si>
    <t>岩手県後期高齢者医療広域連合(特別会計）</t>
    <rPh sb="0" eb="3">
      <t>イワテケン</t>
    </rPh>
    <rPh sb="3" eb="5">
      <t>コウキ</t>
    </rPh>
    <rPh sb="5" eb="8">
      <t>コウレイシャ</t>
    </rPh>
    <rPh sb="8" eb="10">
      <t>イリョウ</t>
    </rPh>
    <rPh sb="10" eb="12">
      <t>コウイキ</t>
    </rPh>
    <rPh sb="12" eb="14">
      <t>レンゴウ</t>
    </rPh>
    <rPh sb="15" eb="17">
      <t>トクベツ</t>
    </rPh>
    <rPh sb="17" eb="19">
      <t>カイケイ</t>
    </rPh>
    <phoneticPr fontId="2"/>
  </si>
  <si>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2"/>
  </si>
  <si>
    <t>岩手県市町村総合事務組合（特別会計）</t>
    <rPh sb="0" eb="3">
      <t>イワテケン</t>
    </rPh>
    <rPh sb="3" eb="6">
      <t>シチョウソン</t>
    </rPh>
    <rPh sb="6" eb="8">
      <t>ソウゴウ</t>
    </rPh>
    <rPh sb="8" eb="10">
      <t>ジム</t>
    </rPh>
    <rPh sb="10" eb="12">
      <t>クミアイ</t>
    </rPh>
    <rPh sb="13" eb="15">
      <t>トクベツ</t>
    </rPh>
    <rPh sb="15" eb="17">
      <t>カイケイ</t>
    </rPh>
    <phoneticPr fontId="2"/>
  </si>
  <si>
    <t>矢巾観光開発株式会社</t>
    <rPh sb="0" eb="2">
      <t>ヤハバ</t>
    </rPh>
    <rPh sb="2" eb="4">
      <t>カンコウ</t>
    </rPh>
    <rPh sb="4" eb="6">
      <t>カイハツ</t>
    </rPh>
    <rPh sb="6" eb="10">
      <t>カブシキガイシャ</t>
    </rPh>
    <phoneticPr fontId="2"/>
  </si>
  <si>
    <t>教育施設整備基金</t>
    <rPh sb="0" eb="2">
      <t>キョウイク</t>
    </rPh>
    <rPh sb="2" eb="4">
      <t>シセツ</t>
    </rPh>
    <rPh sb="4" eb="6">
      <t>セイビ</t>
    </rPh>
    <rPh sb="6" eb="8">
      <t>キキン</t>
    </rPh>
    <phoneticPr fontId="2"/>
  </si>
  <si>
    <t>公共施設等総合管理基金</t>
    <rPh sb="0" eb="2">
      <t>コウキョウ</t>
    </rPh>
    <rPh sb="2" eb="4">
      <t>シセツ</t>
    </rPh>
    <rPh sb="4" eb="5">
      <t>トウ</t>
    </rPh>
    <rPh sb="5" eb="7">
      <t>ソウゴウ</t>
    </rPh>
    <rPh sb="7" eb="9">
      <t>カンリ</t>
    </rPh>
    <rPh sb="9" eb="11">
      <t>キキン</t>
    </rPh>
    <phoneticPr fontId="2"/>
  </si>
  <si>
    <t>芸術文化振興基金</t>
    <rPh sb="0" eb="2">
      <t>ゲイジュツ</t>
    </rPh>
    <rPh sb="2" eb="4">
      <t>ブンカ</t>
    </rPh>
    <rPh sb="4" eb="6">
      <t>シンコウ</t>
    </rPh>
    <rPh sb="6" eb="8">
      <t>キキン</t>
    </rPh>
    <phoneticPr fontId="2"/>
  </si>
  <si>
    <t>ふるさと基金</t>
    <rPh sb="4" eb="6">
      <t>キキン</t>
    </rPh>
    <phoneticPr fontId="2"/>
  </si>
  <si>
    <t>畜産振興基金</t>
    <rPh sb="0" eb="2">
      <t>チクサン</t>
    </rPh>
    <rPh sb="2" eb="4">
      <t>シンコウ</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</si>
</sst>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xmlns:c16r2="http://schemas.microsoft.com/office/drawing/2015/06/chart">
            <c:ext xmlns:c16="http://schemas.microsoft.com/office/drawing/2014/chart" uri="{C3380CC4-5D6E-409C-BE32-E72D297353CC}">
              <c16:uniqueId val="{00000000-56F1-4B5D-A7A6-ABAB8E0E1FA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84583</c:v>
                </c:pt>
                <c:pt idx="1">
                  <c:v>38641</c:v>
                </c:pt>
                <c:pt idx="2">
                  <c:v>80513</c:v>
                </c:pt>
                <c:pt idx="3">
                  <c:v>92373</c:v>
                </c:pt>
                <c:pt idx="4">
                  <c:v>111775</c:v>
                </c:pt>
              </c:numCache>
            </c:numRef>
          </c:val>
          <c:smooth val="0"/>
          <c:extLst xmlns:c16r2="http://schemas.microsoft.com/office/drawing/2015/06/chart">
            <c:ext xmlns:c16="http://schemas.microsoft.com/office/drawing/2014/chart" uri="{C3380CC4-5D6E-409C-BE32-E72D297353CC}">
              <c16:uniqueId val="{00000001-56F1-4B5D-A7A6-ABAB8E0E1FA4}"/>
            </c:ext>
          </c:extLst>
        </c:ser>
        <c:dLbls>
          <c:showLegendKey val="0"/>
          <c:showVal val="0"/>
          <c:showCatName val="0"/>
          <c:showSerName val="0"/>
          <c:showPercent val="0"/>
          <c:showBubbleSize val="0"/>
        </c:dLbls>
        <c:marker val="1"/>
        <c:smooth val="0"/>
        <c:axId val="142050304"/>
        <c:axId val="136289024"/>
      </c:lineChart>
      <c:catAx>
        <c:axId val="1420503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289024"/>
        <c:crosses val="autoZero"/>
        <c:auto val="1"/>
        <c:lblAlgn val="ctr"/>
        <c:lblOffset val="100"/>
        <c:tickLblSkip val="1"/>
        <c:tickMarkSkip val="1"/>
        <c:noMultiLvlLbl val="0"/>
      </c:catAx>
      <c:valAx>
        <c:axId val="13628902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050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6.32</c:v>
                </c:pt>
                <c:pt idx="1">
                  <c:v>6.11</c:v>
                </c:pt>
                <c:pt idx="2">
                  <c:v>7.29</c:v>
                </c:pt>
                <c:pt idx="3">
                  <c:v>7.27</c:v>
                </c:pt>
                <c:pt idx="4">
                  <c:v>7.08</c:v>
                </c:pt>
              </c:numCache>
            </c:numRef>
          </c:val>
          <c:extLst xmlns:c16r2="http://schemas.microsoft.com/office/drawing/2015/06/chart">
            <c:ext xmlns:c16="http://schemas.microsoft.com/office/drawing/2014/chart" uri="{C3380CC4-5D6E-409C-BE32-E72D297353CC}">
              <c16:uniqueId val="{00000000-3B79-4AF2-AAB3-A9974D9A5DA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29.16</c:v>
                </c:pt>
                <c:pt idx="1">
                  <c:v>26.65</c:v>
                </c:pt>
                <c:pt idx="2">
                  <c:v>20.23</c:v>
                </c:pt>
                <c:pt idx="3">
                  <c:v>20.52</c:v>
                </c:pt>
                <c:pt idx="4">
                  <c:v>11.54</c:v>
                </c:pt>
              </c:numCache>
            </c:numRef>
          </c:val>
          <c:extLst xmlns:c16r2="http://schemas.microsoft.com/office/drawing/2015/06/chart">
            <c:ext xmlns:c16="http://schemas.microsoft.com/office/drawing/2014/chart" uri="{C3380CC4-5D6E-409C-BE32-E72D297353CC}">
              <c16:uniqueId val="{00000001-3B79-4AF2-AAB3-A9974D9A5DA2}"/>
            </c:ext>
          </c:extLst>
        </c:ser>
        <c:dLbls>
          <c:showLegendKey val="0"/>
          <c:showVal val="0"/>
          <c:showCatName val="0"/>
          <c:showSerName val="0"/>
          <c:showPercent val="0"/>
          <c:showBubbleSize val="0"/>
        </c:dLbls>
        <c:gapWidth val="250"/>
        <c:overlap val="100"/>
        <c:axId val="145371648"/>
        <c:axId val="134819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-0.31</c:v>
                </c:pt>
                <c:pt idx="1">
                  <c:v>-2.6</c:v>
                </c:pt>
                <c:pt idx="2">
                  <c:v>-1.98</c:v>
                </c:pt>
                <c:pt idx="3">
                  <c:v>0.35</c:v>
                </c:pt>
                <c:pt idx="4">
                  <c:v>-9.1300000000000008</c:v>
                </c:pt>
              </c:numCache>
            </c:numRef>
          </c:val>
          <c:smooth val="0"/>
          <c:extLst xmlns:c16r2="http://schemas.microsoft.com/office/drawing/2015/06/chart">
            <c:ext xmlns:c16="http://schemas.microsoft.com/office/drawing/2014/chart" uri="{C3380CC4-5D6E-409C-BE32-E72D297353CC}">
              <c16:uniqueId val="{00000002-3B79-4AF2-AAB3-A9974D9A5DA2}"/>
            </c:ext>
          </c:extLst>
        </c:ser>
        <c:dLbls>
          <c:showLegendKey val="0"/>
          <c:showVal val="0"/>
          <c:showCatName val="0"/>
          <c:showSerName val="0"/>
          <c:showPercent val="0"/>
          <c:showBubbleSize val="0"/>
        </c:dLbls>
        <c:marker val="1"/>
        <c:smooth val="0"/>
        <c:axId val="145371648"/>
        <c:axId val="134819200"/>
      </c:lineChart>
      <c:catAx>
        <c:axId val="145371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4819200"/>
        <c:crosses val="autoZero"/>
        <c:auto val="1"/>
        <c:lblAlgn val="ctr"/>
        <c:lblOffset val="100"/>
        <c:tickLblSkip val="1"/>
        <c:tickMarkSkip val="1"/>
        <c:noMultiLvlLbl val="0"/>
      </c:catAx>
      <c:valAx>
        <c:axId val="134819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371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D92A-4C5E-B32D-6128FE33632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92A-4C5E-B32D-6128FE33632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0.04</c:v>
                </c:pt>
                <c:pt idx="8">
                  <c:v>#N/A</c:v>
                </c:pt>
                <c:pt idx="9">
                  <c:v>0</c:v>
                </c:pt>
              </c:numCache>
            </c:numRef>
          </c:val>
          <c:extLst xmlns:c16r2="http://schemas.microsoft.com/office/drawing/2015/06/chart">
            <c:ext xmlns:c16="http://schemas.microsoft.com/office/drawing/2014/chart" uri="{C3380CC4-5D6E-409C-BE32-E72D297353CC}">
              <c16:uniqueId val="{00000002-D92A-4C5E-B32D-6128FE336320}"/>
            </c:ext>
          </c:extLst>
        </c:ser>
        <c:ser>
          <c:idx val="3"/>
          <c:order val="3"/>
          <c:tx>
            <c:strRef>
              <c:f>データシート!$A$30</c:f>
              <c:strCache>
                <c:ptCount val="1"/>
                <c:pt idx="0">
                  <c:v>矢幅駅西地区保留地処分事業特別会計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2.2999999999999998</c:v>
                </c:pt>
                <c:pt idx="2">
                  <c:v>#N/A</c:v>
                </c:pt>
                <c:pt idx="3">
                  <c:v>1.67</c:v>
                </c:pt>
                <c:pt idx="4">
                  <c:v>#N/A</c:v>
                </c:pt>
                <c:pt idx="5">
                  <c:v>0.04</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D92A-4C5E-B32D-6128FE336320}"/>
            </c:ext>
          </c:extLst>
        </c:ser>
        <c:ser>
          <c:idx val="4"/>
          <c:order val="4"/>
          <c:tx>
            <c:strRef>
              <c:f>データシート!$A$31</c:f>
              <c:strCache>
                <c:ptCount val="1"/>
                <c:pt idx="0">
                  <c:v>矢幅駅周辺土地区画整理事業特別会計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0.06</c:v>
                </c:pt>
                <c:pt idx="2">
                  <c:v>#N/A</c:v>
                </c:pt>
                <c:pt idx="3">
                  <c:v>0.08</c:v>
                </c:pt>
                <c:pt idx="4">
                  <c:v>#N/A</c:v>
                </c:pt>
                <c:pt idx="5">
                  <c:v>0.06</c:v>
                </c:pt>
                <c:pt idx="6">
                  <c:v>#N/A</c:v>
                </c:pt>
                <c:pt idx="7">
                  <c:v>0.03</c:v>
                </c:pt>
                <c:pt idx="8">
                  <c:v>#N/A</c:v>
                </c:pt>
                <c:pt idx="9">
                  <c:v>0.05</c:v>
                </c:pt>
              </c:numCache>
            </c:numRef>
          </c:val>
          <c:extLst xmlns:c16r2="http://schemas.microsoft.com/office/drawing/2015/06/chart">
            <c:ext xmlns:c16="http://schemas.microsoft.com/office/drawing/2014/chart" uri="{C3380CC4-5D6E-409C-BE32-E72D297353CC}">
              <c16:uniqueId val="{00000004-D92A-4C5E-B32D-6128FE336320}"/>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1.89</c:v>
                </c:pt>
                <c:pt idx="2">
                  <c:v>#N/A</c:v>
                </c:pt>
                <c:pt idx="3">
                  <c:v>1.71</c:v>
                </c:pt>
                <c:pt idx="4">
                  <c:v>#N/A</c:v>
                </c:pt>
                <c:pt idx="5">
                  <c:v>0.74</c:v>
                </c:pt>
                <c:pt idx="6">
                  <c:v>#N/A</c:v>
                </c:pt>
                <c:pt idx="7">
                  <c:v>0.77</c:v>
                </c:pt>
                <c:pt idx="8">
                  <c:v>#N/A</c:v>
                </c:pt>
                <c:pt idx="9">
                  <c:v>0.34</c:v>
                </c:pt>
              </c:numCache>
            </c:numRef>
          </c:val>
          <c:extLst xmlns:c16r2="http://schemas.microsoft.com/office/drawing/2015/06/chart">
            <c:ext xmlns:c16="http://schemas.microsoft.com/office/drawing/2014/chart" uri="{C3380CC4-5D6E-409C-BE32-E72D297353CC}">
              <c16:uniqueId val="{00000005-D92A-4C5E-B32D-6128FE336320}"/>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0.8</c:v>
                </c:pt>
                <c:pt idx="2">
                  <c:v>#N/A</c:v>
                </c:pt>
                <c:pt idx="3">
                  <c:v>1.29</c:v>
                </c:pt>
                <c:pt idx="4">
                  <c:v>#N/A</c:v>
                </c:pt>
                <c:pt idx="5">
                  <c:v>1.88</c:v>
                </c:pt>
                <c:pt idx="6">
                  <c:v>#N/A</c:v>
                </c:pt>
                <c:pt idx="7">
                  <c:v>2.41</c:v>
                </c:pt>
                <c:pt idx="8">
                  <c:v>#N/A</c:v>
                </c:pt>
                <c:pt idx="9">
                  <c:v>1.98</c:v>
                </c:pt>
              </c:numCache>
            </c:numRef>
          </c:val>
          <c:extLst xmlns:c16r2="http://schemas.microsoft.com/office/drawing/2015/06/chart">
            <c:ext xmlns:c16="http://schemas.microsoft.com/office/drawing/2014/chart" uri="{C3380CC4-5D6E-409C-BE32-E72D297353CC}">
              <c16:uniqueId val="{00000006-D92A-4C5E-B32D-6128FE33632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6.29</c:v>
                </c:pt>
                <c:pt idx="2">
                  <c:v>#N/A</c:v>
                </c:pt>
                <c:pt idx="3">
                  <c:v>5.81</c:v>
                </c:pt>
                <c:pt idx="4">
                  <c:v>#N/A</c:v>
                </c:pt>
                <c:pt idx="5">
                  <c:v>7.18</c:v>
                </c:pt>
                <c:pt idx="6">
                  <c:v>#N/A</c:v>
                </c:pt>
                <c:pt idx="7">
                  <c:v>7.33</c:v>
                </c:pt>
                <c:pt idx="8">
                  <c:v>#N/A</c:v>
                </c:pt>
                <c:pt idx="9">
                  <c:v>7.13</c:v>
                </c:pt>
              </c:numCache>
            </c:numRef>
          </c:val>
          <c:extLst xmlns:c16r2="http://schemas.microsoft.com/office/drawing/2015/06/chart">
            <c:ext xmlns:c16="http://schemas.microsoft.com/office/drawing/2014/chart" uri="{C3380CC4-5D6E-409C-BE32-E72D297353CC}">
              <c16:uniqueId val="{00000007-D92A-4C5E-B32D-6128FE33632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7.22</c:v>
                </c:pt>
                <c:pt idx="2">
                  <c:v>#N/A</c:v>
                </c:pt>
                <c:pt idx="3">
                  <c:v>5.2</c:v>
                </c:pt>
                <c:pt idx="4">
                  <c:v>#N/A</c:v>
                </c:pt>
                <c:pt idx="5">
                  <c:v>6.5</c:v>
                </c:pt>
                <c:pt idx="6">
                  <c:v>#N/A</c:v>
                </c:pt>
                <c:pt idx="7">
                  <c:v>5.94</c:v>
                </c:pt>
                <c:pt idx="8">
                  <c:v>#N/A</c:v>
                </c:pt>
                <c:pt idx="9">
                  <c:v>7.44</c:v>
                </c:pt>
              </c:numCache>
            </c:numRef>
          </c:val>
          <c:extLst xmlns:c16r2="http://schemas.microsoft.com/office/drawing/2015/06/chart">
            <c:ext xmlns:c16="http://schemas.microsoft.com/office/drawing/2014/chart" uri="{C3380CC4-5D6E-409C-BE32-E72D297353CC}">
              <c16:uniqueId val="{00000008-D92A-4C5E-B32D-6128FE336320}"/>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6.32</c:v>
                </c:pt>
                <c:pt idx="2">
                  <c:v>#N/A</c:v>
                </c:pt>
                <c:pt idx="3">
                  <c:v>5.59</c:v>
                </c:pt>
                <c:pt idx="4">
                  <c:v>#N/A</c:v>
                </c:pt>
                <c:pt idx="5">
                  <c:v>3.8</c:v>
                </c:pt>
                <c:pt idx="6">
                  <c:v>#N/A</c:v>
                </c:pt>
                <c:pt idx="7">
                  <c:v>2.99</c:v>
                </c:pt>
                <c:pt idx="8">
                  <c:v>#N/A</c:v>
                </c:pt>
                <c:pt idx="9">
                  <c:v>7.48</c:v>
                </c:pt>
              </c:numCache>
            </c:numRef>
          </c:val>
          <c:extLst xmlns:c16r2="http://schemas.microsoft.com/office/drawing/2015/06/chart">
            <c:ext xmlns:c16="http://schemas.microsoft.com/office/drawing/2014/chart" uri="{C3380CC4-5D6E-409C-BE32-E72D297353CC}">
              <c16:uniqueId val="{00000009-D92A-4C5E-B32D-6128FE336320}"/>
            </c:ext>
          </c:extLst>
        </c:ser>
        <c:dLbls>
          <c:showLegendKey val="0"/>
          <c:showVal val="0"/>
          <c:showCatName val="0"/>
          <c:showSerName val="0"/>
          <c:showPercent val="0"/>
          <c:showBubbleSize val="0"/>
        </c:dLbls>
        <c:gapWidth val="150"/>
        <c:overlap val="100"/>
        <c:axId val="134545408"/>
        <c:axId val="134822080"/>
      </c:barChart>
      <c:catAx>
        <c:axId val="134545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822080"/>
        <c:crosses val="autoZero"/>
        <c:auto val="1"/>
        <c:lblAlgn val="ctr"/>
        <c:lblOffset val="100"/>
        <c:tickLblSkip val="1"/>
        <c:tickMarkSkip val="1"/>
        <c:noMultiLvlLbl val="0"/>
      </c:catAx>
      <c:valAx>
        <c:axId val="134822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5454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1035</c:v>
                </c:pt>
                <c:pt idx="5">
                  <c:v>1039</c:v>
                </c:pt>
                <c:pt idx="8">
                  <c:v>1028</c:v>
                </c:pt>
                <c:pt idx="11">
                  <c:v>1006</c:v>
                </c:pt>
                <c:pt idx="14">
                  <c:v>987</c:v>
                </c:pt>
              </c:numCache>
            </c:numRef>
          </c:val>
          <c:extLst xmlns:c16r2="http://schemas.microsoft.com/office/drawing/2015/06/chart">
            <c:ext xmlns:c16="http://schemas.microsoft.com/office/drawing/2014/chart" uri="{C3380CC4-5D6E-409C-BE32-E72D297353CC}">
              <c16:uniqueId val="{00000000-C343-4F7D-8CB1-3C782672BCD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343-4F7D-8CB1-3C782672BCD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95</c:v>
                </c:pt>
                <c:pt idx="3">
                  <c:v>113</c:v>
                </c:pt>
                <c:pt idx="6">
                  <c:v>120</c:v>
                </c:pt>
                <c:pt idx="9">
                  <c:v>128</c:v>
                </c:pt>
                <c:pt idx="12">
                  <c:v>138</c:v>
                </c:pt>
              </c:numCache>
            </c:numRef>
          </c:val>
          <c:extLst xmlns:c16r2="http://schemas.microsoft.com/office/drawing/2015/06/chart">
            <c:ext xmlns:c16="http://schemas.microsoft.com/office/drawing/2014/chart" uri="{C3380CC4-5D6E-409C-BE32-E72D297353CC}">
              <c16:uniqueId val="{00000002-C343-4F7D-8CB1-3C782672BCD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153</c:v>
                </c:pt>
                <c:pt idx="3">
                  <c:v>133</c:v>
                </c:pt>
                <c:pt idx="6">
                  <c:v>107</c:v>
                </c:pt>
                <c:pt idx="9">
                  <c:v>69</c:v>
                </c:pt>
                <c:pt idx="12">
                  <c:v>83</c:v>
                </c:pt>
              </c:numCache>
            </c:numRef>
          </c:val>
          <c:extLst xmlns:c16r2="http://schemas.microsoft.com/office/drawing/2015/06/chart">
            <c:ext xmlns:c16="http://schemas.microsoft.com/office/drawing/2014/chart" uri="{C3380CC4-5D6E-409C-BE32-E72D297353CC}">
              <c16:uniqueId val="{00000003-C343-4F7D-8CB1-3C782672BCD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409</c:v>
                </c:pt>
                <c:pt idx="3">
                  <c:v>424</c:v>
                </c:pt>
                <c:pt idx="6">
                  <c:v>305</c:v>
                </c:pt>
                <c:pt idx="9">
                  <c:v>335</c:v>
                </c:pt>
                <c:pt idx="12">
                  <c:v>471</c:v>
                </c:pt>
              </c:numCache>
            </c:numRef>
          </c:val>
          <c:extLst xmlns:c16r2="http://schemas.microsoft.com/office/drawing/2015/06/chart">
            <c:ext xmlns:c16="http://schemas.microsoft.com/office/drawing/2014/chart" uri="{C3380CC4-5D6E-409C-BE32-E72D297353CC}">
              <c16:uniqueId val="{00000004-C343-4F7D-8CB1-3C782672BCD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43-4F7D-8CB1-3C782672BCD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343-4F7D-8CB1-3C782672BCD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1177</c:v>
                </c:pt>
                <c:pt idx="3">
                  <c:v>1131</c:v>
                </c:pt>
                <c:pt idx="6">
                  <c:v>1174</c:v>
                </c:pt>
                <c:pt idx="9">
                  <c:v>1176</c:v>
                </c:pt>
                <c:pt idx="12">
                  <c:v>1251</c:v>
                </c:pt>
              </c:numCache>
            </c:numRef>
          </c:val>
          <c:extLst xmlns:c16r2="http://schemas.microsoft.com/office/drawing/2015/06/chart">
            <c:ext xmlns:c16="http://schemas.microsoft.com/office/drawing/2014/chart" uri="{C3380CC4-5D6E-409C-BE32-E72D297353CC}">
              <c16:uniqueId val="{00000007-C343-4F7D-8CB1-3C782672BCDF}"/>
            </c:ext>
          </c:extLst>
        </c:ser>
        <c:dLbls>
          <c:showLegendKey val="0"/>
          <c:showVal val="0"/>
          <c:showCatName val="0"/>
          <c:showSerName val="0"/>
          <c:showPercent val="0"/>
          <c:showBubbleSize val="0"/>
        </c:dLbls>
        <c:gapWidth val="100"/>
        <c:overlap val="100"/>
        <c:axId val="137466368"/>
        <c:axId val="136078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799</c:v>
                </c:pt>
                <c:pt idx="2">
                  <c:v>#N/A</c:v>
                </c:pt>
                <c:pt idx="3">
                  <c:v>#N/A</c:v>
                </c:pt>
                <c:pt idx="4">
                  <c:v>762</c:v>
                </c:pt>
                <c:pt idx="5">
                  <c:v>#N/A</c:v>
                </c:pt>
                <c:pt idx="6">
                  <c:v>#N/A</c:v>
                </c:pt>
                <c:pt idx="7">
                  <c:v>678</c:v>
                </c:pt>
                <c:pt idx="8">
                  <c:v>#N/A</c:v>
                </c:pt>
                <c:pt idx="9">
                  <c:v>#N/A</c:v>
                </c:pt>
                <c:pt idx="10">
                  <c:v>702</c:v>
                </c:pt>
                <c:pt idx="11">
                  <c:v>#N/A</c:v>
                </c:pt>
                <c:pt idx="12">
                  <c:v>#N/A</c:v>
                </c:pt>
                <c:pt idx="13">
                  <c:v>956</c:v>
                </c:pt>
                <c:pt idx="14">
                  <c:v>#N/A</c:v>
                </c:pt>
              </c:numCache>
            </c:numRef>
          </c:val>
          <c:smooth val="0"/>
          <c:extLst xmlns:c16r2="http://schemas.microsoft.com/office/drawing/2015/06/chart">
            <c:ext xmlns:c16="http://schemas.microsoft.com/office/drawing/2014/chart" uri="{C3380CC4-5D6E-409C-BE32-E72D297353CC}">
              <c16:uniqueId val="{00000008-C343-4F7D-8CB1-3C782672BCDF}"/>
            </c:ext>
          </c:extLst>
        </c:ser>
        <c:dLbls>
          <c:showLegendKey val="0"/>
          <c:showVal val="0"/>
          <c:showCatName val="0"/>
          <c:showSerName val="0"/>
          <c:showPercent val="0"/>
          <c:showBubbleSize val="0"/>
        </c:dLbls>
        <c:marker val="1"/>
        <c:smooth val="0"/>
        <c:axId val="137466368"/>
        <c:axId val="136078464"/>
      </c:lineChart>
      <c:catAx>
        <c:axId val="137466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078464"/>
        <c:crosses val="autoZero"/>
        <c:auto val="1"/>
        <c:lblAlgn val="ctr"/>
        <c:lblOffset val="100"/>
        <c:tickLblSkip val="1"/>
        <c:tickMarkSkip val="1"/>
        <c:noMultiLvlLbl val="0"/>
      </c:catAx>
      <c:valAx>
        <c:axId val="136078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466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10952</c:v>
                </c:pt>
                <c:pt idx="5">
                  <c:v>11073</c:v>
                </c:pt>
                <c:pt idx="8">
                  <c:v>11153</c:v>
                </c:pt>
                <c:pt idx="11">
                  <c:v>11181</c:v>
                </c:pt>
                <c:pt idx="14">
                  <c:v>10913</c:v>
                </c:pt>
              </c:numCache>
            </c:numRef>
          </c:val>
          <c:extLst xmlns:c16r2="http://schemas.microsoft.com/office/drawing/2015/06/chart">
            <c:ext xmlns:c16="http://schemas.microsoft.com/office/drawing/2014/chart" uri="{C3380CC4-5D6E-409C-BE32-E72D297353CC}">
              <c16:uniqueId val="{00000000-5E39-4DD7-BA97-53B81AD5C11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305</c:v>
                </c:pt>
                <c:pt idx="5">
                  <c:v>262</c:v>
                </c:pt>
                <c:pt idx="8">
                  <c:v>219</c:v>
                </c:pt>
                <c:pt idx="11">
                  <c:v>176</c:v>
                </c:pt>
                <c:pt idx="14">
                  <c:v>133</c:v>
                </c:pt>
              </c:numCache>
            </c:numRef>
          </c:val>
          <c:extLst xmlns:c16r2="http://schemas.microsoft.com/office/drawing/2015/06/chart">
            <c:ext xmlns:c16="http://schemas.microsoft.com/office/drawing/2014/chart" uri="{C3380CC4-5D6E-409C-BE32-E72D297353CC}">
              <c16:uniqueId val="{00000001-5E39-4DD7-BA97-53B81AD5C11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2928</c:v>
                </c:pt>
                <c:pt idx="5">
                  <c:v>2884</c:v>
                </c:pt>
                <c:pt idx="8">
                  <c:v>2336</c:v>
                </c:pt>
                <c:pt idx="11">
                  <c:v>2211</c:v>
                </c:pt>
                <c:pt idx="14">
                  <c:v>1608</c:v>
                </c:pt>
              </c:numCache>
            </c:numRef>
          </c:val>
          <c:extLst xmlns:c16r2="http://schemas.microsoft.com/office/drawing/2015/06/chart">
            <c:ext xmlns:c16="http://schemas.microsoft.com/office/drawing/2014/chart" uri="{C3380CC4-5D6E-409C-BE32-E72D297353CC}">
              <c16:uniqueId val="{00000002-5E39-4DD7-BA97-53B81AD5C11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E39-4DD7-BA97-53B81AD5C11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E39-4DD7-BA97-53B81AD5C11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E39-4DD7-BA97-53B81AD5C11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761</c:v>
                </c:pt>
                <c:pt idx="3">
                  <c:v>692</c:v>
                </c:pt>
                <c:pt idx="6">
                  <c:v>741</c:v>
                </c:pt>
                <c:pt idx="9">
                  <c:v>676</c:v>
                </c:pt>
                <c:pt idx="12">
                  <c:v>631</c:v>
                </c:pt>
              </c:numCache>
            </c:numRef>
          </c:val>
          <c:extLst xmlns:c16r2="http://schemas.microsoft.com/office/drawing/2015/06/chart">
            <c:ext xmlns:c16="http://schemas.microsoft.com/office/drawing/2014/chart" uri="{C3380CC4-5D6E-409C-BE32-E72D297353CC}">
              <c16:uniqueId val="{00000006-5E39-4DD7-BA97-53B81AD5C11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528</c:v>
                </c:pt>
                <c:pt idx="3">
                  <c:v>405</c:v>
                </c:pt>
                <c:pt idx="6">
                  <c:v>497</c:v>
                </c:pt>
                <c:pt idx="9">
                  <c:v>617</c:v>
                </c:pt>
                <c:pt idx="12">
                  <c:v>545</c:v>
                </c:pt>
              </c:numCache>
            </c:numRef>
          </c:val>
          <c:extLst xmlns:c16r2="http://schemas.microsoft.com/office/drawing/2015/06/chart">
            <c:ext xmlns:c16="http://schemas.microsoft.com/office/drawing/2014/chart" uri="{C3380CC4-5D6E-409C-BE32-E72D297353CC}">
              <c16:uniqueId val="{00000007-5E39-4DD7-BA97-53B81AD5C11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5424</c:v>
                </c:pt>
                <c:pt idx="3">
                  <c:v>5286</c:v>
                </c:pt>
                <c:pt idx="6">
                  <c:v>5049</c:v>
                </c:pt>
                <c:pt idx="9">
                  <c:v>4476</c:v>
                </c:pt>
                <c:pt idx="12">
                  <c:v>4775</c:v>
                </c:pt>
              </c:numCache>
            </c:numRef>
          </c:val>
          <c:extLst xmlns:c16r2="http://schemas.microsoft.com/office/drawing/2015/06/chart">
            <c:ext xmlns:c16="http://schemas.microsoft.com/office/drawing/2014/chart" uri="{C3380CC4-5D6E-409C-BE32-E72D297353CC}">
              <c16:uniqueId val="{00000008-5E39-4DD7-BA97-53B81AD5C11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4383</c:v>
                </c:pt>
                <c:pt idx="3">
                  <c:v>1696</c:v>
                </c:pt>
                <c:pt idx="6">
                  <c:v>1610</c:v>
                </c:pt>
                <c:pt idx="9">
                  <c:v>1523</c:v>
                </c:pt>
                <c:pt idx="12">
                  <c:v>1436</c:v>
                </c:pt>
              </c:numCache>
            </c:numRef>
          </c:val>
          <c:extLst xmlns:c16r2="http://schemas.microsoft.com/office/drawing/2015/06/chart">
            <c:ext xmlns:c16="http://schemas.microsoft.com/office/drawing/2014/chart" uri="{C3380CC4-5D6E-409C-BE32-E72D297353CC}">
              <c16:uniqueId val="{00000009-5E39-4DD7-BA97-53B81AD5C11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13205</c:v>
                </c:pt>
                <c:pt idx="3">
                  <c:v>12827</c:v>
                </c:pt>
                <c:pt idx="6">
                  <c:v>12822</c:v>
                </c:pt>
                <c:pt idx="9">
                  <c:v>12942</c:v>
                </c:pt>
                <c:pt idx="12">
                  <c:v>13360</c:v>
                </c:pt>
              </c:numCache>
            </c:numRef>
          </c:val>
          <c:extLst xmlns:c16r2="http://schemas.microsoft.com/office/drawing/2015/06/chart">
            <c:ext xmlns:c16="http://schemas.microsoft.com/office/drawing/2014/chart" uri="{C3380CC4-5D6E-409C-BE32-E72D297353CC}">
              <c16:uniqueId val="{0000000A-5E39-4DD7-BA97-53B81AD5C110}"/>
            </c:ext>
          </c:extLst>
        </c:ser>
        <c:dLbls>
          <c:showLegendKey val="0"/>
          <c:showVal val="0"/>
          <c:showCatName val="0"/>
          <c:showSerName val="0"/>
          <c:showPercent val="0"/>
          <c:showBubbleSize val="0"/>
        </c:dLbls>
        <c:gapWidth val="100"/>
        <c:overlap val="100"/>
        <c:axId val="155891712"/>
        <c:axId val="1360819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10116</c:v>
                </c:pt>
                <c:pt idx="2">
                  <c:v>#N/A</c:v>
                </c:pt>
                <c:pt idx="3">
                  <c:v>#N/A</c:v>
                </c:pt>
                <c:pt idx="4">
                  <c:v>6686</c:v>
                </c:pt>
                <c:pt idx="5">
                  <c:v>#N/A</c:v>
                </c:pt>
                <c:pt idx="6">
                  <c:v>#N/A</c:v>
                </c:pt>
                <c:pt idx="7">
                  <c:v>7010</c:v>
                </c:pt>
                <c:pt idx="8">
                  <c:v>#N/A</c:v>
                </c:pt>
                <c:pt idx="9">
                  <c:v>#N/A</c:v>
                </c:pt>
                <c:pt idx="10">
                  <c:v>6666</c:v>
                </c:pt>
                <c:pt idx="11">
                  <c:v>#N/A</c:v>
                </c:pt>
                <c:pt idx="12">
                  <c:v>#N/A</c:v>
                </c:pt>
                <c:pt idx="13">
                  <c:v>8092</c:v>
                </c:pt>
                <c:pt idx="14">
                  <c:v>#N/A</c:v>
                </c:pt>
              </c:numCache>
            </c:numRef>
          </c:val>
          <c:smooth val="0"/>
          <c:extLst xmlns:c16r2="http://schemas.microsoft.com/office/drawing/2015/06/chart">
            <c:ext xmlns:c16="http://schemas.microsoft.com/office/drawing/2014/chart" uri="{C3380CC4-5D6E-409C-BE32-E72D297353CC}">
              <c16:uniqueId val="{0000000B-5E39-4DD7-BA97-53B81AD5C110}"/>
            </c:ext>
          </c:extLst>
        </c:ser>
        <c:dLbls>
          <c:showLegendKey val="0"/>
          <c:showVal val="0"/>
          <c:showCatName val="0"/>
          <c:showSerName val="0"/>
          <c:showPercent val="0"/>
          <c:showBubbleSize val="0"/>
        </c:dLbls>
        <c:marker val="1"/>
        <c:smooth val="0"/>
        <c:axId val="155891712"/>
        <c:axId val="136081920"/>
      </c:lineChart>
      <c:catAx>
        <c:axId val="155891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6081920"/>
        <c:crosses val="autoZero"/>
        <c:auto val="1"/>
        <c:lblAlgn val="ctr"/>
        <c:lblOffset val="100"/>
        <c:tickLblSkip val="1"/>
        <c:tickMarkSkip val="1"/>
        <c:noMultiLvlLbl val="0"/>
      </c:catAx>
      <c:valAx>
        <c:axId val="136081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891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1323</c:v>
                </c:pt>
                <c:pt idx="1">
                  <c:v>1346</c:v>
                </c:pt>
                <c:pt idx="2">
                  <c:v>758</c:v>
                </c:pt>
              </c:numCache>
            </c:numRef>
          </c:val>
          <c:extLst xmlns:c16r2="http://schemas.microsoft.com/office/drawing/2015/06/chart">
            <c:ext xmlns:c16="http://schemas.microsoft.com/office/drawing/2014/chart" uri="{C3380CC4-5D6E-409C-BE32-E72D297353CC}">
              <c16:uniqueId val="{00000000-AB1F-4F46-8C10-B44EFF1EF89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30</c:v>
                </c:pt>
                <c:pt idx="1">
                  <c:v>30</c:v>
                </c:pt>
                <c:pt idx="2">
                  <c:v>30</c:v>
                </c:pt>
              </c:numCache>
            </c:numRef>
          </c:val>
          <c:extLst xmlns:c16r2="http://schemas.microsoft.com/office/drawing/2015/06/chart">
            <c:ext xmlns:c16="http://schemas.microsoft.com/office/drawing/2014/chart" uri="{C3380CC4-5D6E-409C-BE32-E72D297353CC}">
              <c16:uniqueId val="{00000001-AB1F-4F46-8C10-B44EFF1EF89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688</c:v>
                </c:pt>
                <c:pt idx="1">
                  <c:v>625</c:v>
                </c:pt>
                <c:pt idx="2">
                  <c:v>648</c:v>
                </c:pt>
              </c:numCache>
            </c:numRef>
          </c:val>
          <c:extLst xmlns:c16r2="http://schemas.microsoft.com/office/drawing/2015/06/chart">
            <c:ext xmlns:c16="http://schemas.microsoft.com/office/drawing/2014/chart" uri="{C3380CC4-5D6E-409C-BE32-E72D297353CC}">
              <c16:uniqueId val="{00000002-AB1F-4F46-8C10-B44EFF1EF89D}"/>
            </c:ext>
          </c:extLst>
        </c:ser>
        <c:dLbls>
          <c:showLegendKey val="0"/>
          <c:showVal val="0"/>
          <c:showCatName val="0"/>
          <c:showSerName val="0"/>
          <c:showPercent val="0"/>
          <c:showBubbleSize val="0"/>
        </c:dLbls>
        <c:gapWidth val="120"/>
        <c:overlap val="100"/>
        <c:axId val="156707328"/>
        <c:axId val="156148288"/>
      </c:barChart>
      <c:catAx>
        <c:axId val="156707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6148288"/>
        <c:crosses val="autoZero"/>
        <c:auto val="1"/>
        <c:lblAlgn val="ctr"/>
        <c:lblOffset val="100"/>
        <c:tickLblSkip val="1"/>
        <c:tickMarkSkip val="1"/>
        <c:noMultiLvlLbl val="0"/>
      </c:catAx>
      <c:valAx>
        <c:axId val="1561482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6707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岩手県矢巾町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27,377
27,266
67.32
14,127,097
13,574,623
465,079
6,567,344
13,360,158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143.9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前年度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ポイント高い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0.68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、岩手県平均を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0.31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ポイント上回り、類似団体平均</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主な</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要因として、固定資産税</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（家屋）、市町村民税（個人・法人）の増収等による基準財政収入額の増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が挙げられる。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コロナ禍の状況下で町税等の確保が難しい状況であるが、引き続き</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積極的な企業誘致や人口増加施策を展開し、自主財源の確保に努める。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79022</xdr:rowOff>
    </xdr:from>
    <xdr:to>
      <xdr:col>23</xdr:col>
      <xdr:colOff>133350</xdr:colOff>
      <xdr:row>42</xdr:row>
      <xdr:rowOff>92428</xdr:rowOff>
    </xdr:to>
    <xdr:cxnSp macro="">
      <xdr:nvCxnSpPr>
        <xdr:cNvPr id="69" name="直線コネクタ 68"/>
        <xdr:cNvCxnSpPr/>
      </xdr:nvCxnSpPr>
      <xdr:spPr>
        <a:xfrm flipV="1">
          <a:off x="4114800" y="72799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92428</xdr:rowOff>
    </xdr:from>
    <xdr:to>
      <xdr:col>19</xdr:col>
      <xdr:colOff>133350</xdr:colOff>
      <xdr:row>42</xdr:row>
      <xdr:rowOff>92428</xdr:rowOff>
    </xdr:to>
    <xdr:cxnSp macro="">
      <xdr:nvCxnSpPr>
        <xdr:cNvPr id="72" name="直線コネクタ 71"/>
        <xdr:cNvCxnSpPr/>
      </xdr:nvCxnSpPr>
      <xdr:spPr>
        <a:xfrm>
          <a:off x="3225800" y="7293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92428</xdr:rowOff>
    </xdr:from>
    <xdr:to>
      <xdr:col>15</xdr:col>
      <xdr:colOff>82550</xdr:colOff>
      <xdr:row>42</xdr:row>
      <xdr:rowOff>105833</xdr:rowOff>
    </xdr:to>
    <xdr:cxnSp macro="">
      <xdr:nvCxnSpPr>
        <xdr:cNvPr id="75" name="直線コネクタ 74"/>
        <xdr:cNvCxnSpPr/>
      </xdr:nvCxnSpPr>
      <xdr:spPr>
        <a:xfrm flipV="1">
          <a:off x="2336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119239</xdr:rowOff>
    </xdr:to>
    <xdr:cxnSp macro="">
      <xdr:nvCxnSpPr>
        <xdr:cNvPr id="78" name="直線コネクタ 77"/>
        <xdr:cNvCxnSpPr/>
      </xdr:nvCxnSpPr>
      <xdr:spPr>
        <a:xfrm flipV="1">
          <a:off x="1447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80" name="テキスト ボックス 79"/>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88" name="楕円 87"/>
        <xdr:cNvSpPr/>
      </xdr:nvSpPr>
      <xdr:spPr>
        <a:xfrm>
          <a:off x="49022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44749</xdr:rowOff>
    </xdr:from>
    <xdr:ext cx="762000" cy="259045"/>
    <xdr:sp macro="" textlink="">
      <xdr:nvSpPr>
        <xdr:cNvPr id="89" name="財政力該当値テキスト"/>
        <xdr:cNvSpPr txBox="1"/>
      </xdr:nvSpPr>
      <xdr:spPr>
        <a:xfrm>
          <a:off x="5041900" y="70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41628</xdr:rowOff>
    </xdr:from>
    <xdr:to>
      <xdr:col>19</xdr:col>
      <xdr:colOff>184150</xdr:colOff>
      <xdr:row>42</xdr:row>
      <xdr:rowOff>143228</xdr:rowOff>
    </xdr:to>
    <xdr:sp macro="" textlink="">
      <xdr:nvSpPr>
        <xdr:cNvPr id="90" name="楕円 89"/>
        <xdr:cNvSpPr/>
      </xdr:nvSpPr>
      <xdr:spPr>
        <a:xfrm>
          <a:off x="4064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91" name="テキスト ボックス 90"/>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41628</xdr:rowOff>
    </xdr:from>
    <xdr:to>
      <xdr:col>15</xdr:col>
      <xdr:colOff>133350</xdr:colOff>
      <xdr:row>42</xdr:row>
      <xdr:rowOff>143228</xdr:rowOff>
    </xdr:to>
    <xdr:sp macro="" textlink="">
      <xdr:nvSpPr>
        <xdr:cNvPr id="92" name="楕円 91"/>
        <xdr:cNvSpPr/>
      </xdr:nvSpPr>
      <xdr:spPr>
        <a:xfrm>
          <a:off x="3175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93" name="テキスト ボックス 92"/>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95" name="テキスト ボックス 94"/>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96" name="楕円 95"/>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97" name="テキスト ボックス 96"/>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ポイント上昇しており、岩手県平均を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イント上回っている。要因として、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歳入では町税等の経常一般財源収入は増加したものの、臨時財政対策債発行額の減などにより分母となる経常一般財源総額が減少したことに加え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歳出では下水道事業等への繰出金の増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矢幅駅周辺土地区画整理事業に係る地方債償還金の増等の要因により、分子となる経常一般財源を充当する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したことが挙げられる。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他団体と比較して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数値が非常に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高い状況であり、財政構造の硬直化が懸念されることから、今後は自主財源の確保と事務事業の見直しにより、経常経費の圧縮に努める。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163513</xdr:rowOff>
    </xdr:from>
    <xdr:to>
      <xdr:col>23</xdr:col>
      <xdr:colOff>133350</xdr:colOff>
      <xdr:row>66</xdr:row>
      <xdr:rowOff>64453</xdr:rowOff>
    </xdr:to>
    <xdr:cxnSp macro="">
      <xdr:nvCxnSpPr>
        <xdr:cNvPr id="128" name="直線コネクタ 127"/>
        <xdr:cNvCxnSpPr/>
      </xdr:nvCxnSpPr>
      <xdr:spPr>
        <a:xfrm>
          <a:off x="4114800" y="1130776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49865</xdr:rowOff>
    </xdr:from>
    <xdr:ext cx="762000" cy="259045"/>
    <xdr:sp macro="" textlink="">
      <xdr:nvSpPr>
        <xdr:cNvPr id="129" name="財政構造の弾力性平均値テキスト"/>
        <xdr:cNvSpPr txBox="1"/>
      </xdr:nvSpPr>
      <xdr:spPr>
        <a:xfrm>
          <a:off x="5041900" y="1067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160020</xdr:rowOff>
    </xdr:from>
    <xdr:to>
      <xdr:col>19</xdr:col>
      <xdr:colOff>133350</xdr:colOff>
      <xdr:row>65</xdr:row>
      <xdr:rowOff>163513</xdr:rowOff>
    </xdr:to>
    <xdr:cxnSp macro="">
      <xdr:nvCxnSpPr>
        <xdr:cNvPr id="131" name="直線コネクタ 130"/>
        <xdr:cNvCxnSpPr/>
      </xdr:nvCxnSpPr>
      <xdr:spPr>
        <a:xfrm>
          <a:off x="3225800" y="11132820"/>
          <a:ext cx="8890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3" name="テキスト ボックス 132"/>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27305</xdr:rowOff>
    </xdr:from>
    <xdr:to>
      <xdr:col>15</xdr:col>
      <xdr:colOff>82550</xdr:colOff>
      <xdr:row>64</xdr:row>
      <xdr:rowOff>160020</xdr:rowOff>
    </xdr:to>
    <xdr:cxnSp macro="">
      <xdr:nvCxnSpPr>
        <xdr:cNvPr id="134" name="直線コネクタ 133"/>
        <xdr:cNvCxnSpPr/>
      </xdr:nvCxnSpPr>
      <xdr:spPr>
        <a:xfrm>
          <a:off x="2336800" y="11000105"/>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27305</xdr:rowOff>
    </xdr:from>
    <xdr:to>
      <xdr:col>11</xdr:col>
      <xdr:colOff>31750</xdr:colOff>
      <xdr:row>64</xdr:row>
      <xdr:rowOff>99695</xdr:rowOff>
    </xdr:to>
    <xdr:cxnSp macro="">
      <xdr:nvCxnSpPr>
        <xdr:cNvPr id="137" name="直線コネクタ 136"/>
        <xdr:cNvCxnSpPr/>
      </xdr:nvCxnSpPr>
      <xdr:spPr>
        <a:xfrm flipV="1">
          <a:off x="1447800" y="1100010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41" name="テキスト ボックス 140"/>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13653</xdr:rowOff>
    </xdr:from>
    <xdr:to>
      <xdr:col>23</xdr:col>
      <xdr:colOff>184150</xdr:colOff>
      <xdr:row>66</xdr:row>
      <xdr:rowOff>115253</xdr:rowOff>
    </xdr:to>
    <xdr:sp macro="" textlink="">
      <xdr:nvSpPr>
        <xdr:cNvPr id="147" name="楕円 146"/>
        <xdr:cNvSpPr/>
      </xdr:nvSpPr>
      <xdr:spPr>
        <a:xfrm>
          <a:off x="4902200" y="1132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80980</xdr:rowOff>
    </xdr:from>
    <xdr:ext cx="762000" cy="259045"/>
    <xdr:sp macro="" textlink="">
      <xdr:nvSpPr>
        <xdr:cNvPr id="148" name="財政構造の弾力性該当値テキスト"/>
        <xdr:cNvSpPr txBox="1"/>
      </xdr:nvSpPr>
      <xdr:spPr>
        <a:xfrm>
          <a:off x="5041900" y="1122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112713</xdr:rowOff>
    </xdr:from>
    <xdr:to>
      <xdr:col>19</xdr:col>
      <xdr:colOff>184150</xdr:colOff>
      <xdr:row>66</xdr:row>
      <xdr:rowOff>42863</xdr:rowOff>
    </xdr:to>
    <xdr:sp macro="" textlink="">
      <xdr:nvSpPr>
        <xdr:cNvPr id="149" name="楕円 148"/>
        <xdr:cNvSpPr/>
      </xdr:nvSpPr>
      <xdr:spPr>
        <a:xfrm>
          <a:off x="4064000" y="1125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27640</xdr:rowOff>
    </xdr:from>
    <xdr:ext cx="736600" cy="259045"/>
    <xdr:sp macro="" textlink="">
      <xdr:nvSpPr>
        <xdr:cNvPr id="150" name="テキスト ボックス 149"/>
        <xdr:cNvSpPr txBox="1"/>
      </xdr:nvSpPr>
      <xdr:spPr>
        <a:xfrm>
          <a:off x="3733800" y="1134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109220</xdr:rowOff>
    </xdr:from>
    <xdr:to>
      <xdr:col>15</xdr:col>
      <xdr:colOff>133350</xdr:colOff>
      <xdr:row>65</xdr:row>
      <xdr:rowOff>39370</xdr:rowOff>
    </xdr:to>
    <xdr:sp macro="" textlink="">
      <xdr:nvSpPr>
        <xdr:cNvPr id="151" name="楕円 150"/>
        <xdr:cNvSpPr/>
      </xdr:nvSpPr>
      <xdr:spPr>
        <a:xfrm>
          <a:off x="3175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24147</xdr:rowOff>
    </xdr:from>
    <xdr:ext cx="762000" cy="259045"/>
    <xdr:sp macro="" textlink="">
      <xdr:nvSpPr>
        <xdr:cNvPr id="152" name="テキスト ボックス 151"/>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147955</xdr:rowOff>
    </xdr:from>
    <xdr:to>
      <xdr:col>11</xdr:col>
      <xdr:colOff>82550</xdr:colOff>
      <xdr:row>64</xdr:row>
      <xdr:rowOff>78105</xdr:rowOff>
    </xdr:to>
    <xdr:sp macro="" textlink="">
      <xdr:nvSpPr>
        <xdr:cNvPr id="153" name="楕円 152"/>
        <xdr:cNvSpPr/>
      </xdr:nvSpPr>
      <xdr:spPr>
        <a:xfrm>
          <a:off x="2286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62882</xdr:rowOff>
    </xdr:from>
    <xdr:ext cx="762000" cy="259045"/>
    <xdr:sp macro="" textlink="">
      <xdr:nvSpPr>
        <xdr:cNvPr id="154" name="テキスト ボックス 153"/>
        <xdr:cNvSpPr txBox="1"/>
      </xdr:nvSpPr>
      <xdr:spPr>
        <a:xfrm>
          <a:off x="1955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48895</xdr:rowOff>
    </xdr:from>
    <xdr:to>
      <xdr:col>7</xdr:col>
      <xdr:colOff>31750</xdr:colOff>
      <xdr:row>64</xdr:row>
      <xdr:rowOff>150495</xdr:rowOff>
    </xdr:to>
    <xdr:sp macro="" textlink="">
      <xdr:nvSpPr>
        <xdr:cNvPr id="155" name="楕円 154"/>
        <xdr:cNvSpPr/>
      </xdr:nvSpPr>
      <xdr:spPr>
        <a:xfrm>
          <a:off x="1397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135272</xdr:rowOff>
    </xdr:from>
    <xdr:ext cx="762000" cy="259045"/>
    <xdr:sp macro="" textlink="">
      <xdr:nvSpPr>
        <xdr:cNvPr id="156" name="テキスト ボックス 155"/>
        <xdr:cNvSpPr txBox="1"/>
      </xdr:nvSpPr>
      <xdr:spPr>
        <a:xfrm>
          <a:off x="1066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26,174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、岩手県平均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27,985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6,106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要因として、人件費は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％の増となる一方で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の減収に伴う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（返礼品購入費など）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大幅減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となったことが挙げられる。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適正な人員管理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を行うとともに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、事務事業の見直しや効率化に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さらなる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圧縮を図る。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40515</xdr:rowOff>
    </xdr:from>
    <xdr:to>
      <xdr:col>23</xdr:col>
      <xdr:colOff>133350</xdr:colOff>
      <xdr:row>85</xdr:row>
      <xdr:rowOff>79592</xdr:rowOff>
    </xdr:to>
    <xdr:cxnSp macro="">
      <xdr:nvCxnSpPr>
        <xdr:cNvPr id="191" name="直線コネクタ 190"/>
        <xdr:cNvCxnSpPr/>
      </xdr:nvCxnSpPr>
      <xdr:spPr>
        <a:xfrm flipV="1">
          <a:off x="4114800" y="14442315"/>
          <a:ext cx="838200" cy="21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82267</xdr:rowOff>
    </xdr:from>
    <xdr:ext cx="762000" cy="259045"/>
    <xdr:sp macro="" textlink="">
      <xdr:nvSpPr>
        <xdr:cNvPr id="192" name="人件費・物件費等の状況平均値テキスト"/>
        <xdr:cNvSpPr txBox="1"/>
      </xdr:nvSpPr>
      <xdr:spPr>
        <a:xfrm>
          <a:off x="5041900" y="14141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135128</xdr:rowOff>
    </xdr:from>
    <xdr:to>
      <xdr:col>19</xdr:col>
      <xdr:colOff>133350</xdr:colOff>
      <xdr:row>85</xdr:row>
      <xdr:rowOff>79592</xdr:rowOff>
    </xdr:to>
    <xdr:cxnSp macro="">
      <xdr:nvCxnSpPr>
        <xdr:cNvPr id="194" name="直線コネクタ 193"/>
        <xdr:cNvCxnSpPr/>
      </xdr:nvCxnSpPr>
      <xdr:spPr>
        <a:xfrm>
          <a:off x="3225800" y="14365478"/>
          <a:ext cx="889000" cy="28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6396</xdr:rowOff>
    </xdr:from>
    <xdr:ext cx="736600" cy="259045"/>
    <xdr:sp macro="" textlink="">
      <xdr:nvSpPr>
        <xdr:cNvPr id="196" name="テキスト ボックス 195"/>
        <xdr:cNvSpPr txBox="1"/>
      </xdr:nvSpPr>
      <xdr:spPr>
        <a:xfrm>
          <a:off x="3733800" y="14065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11726</xdr:rowOff>
    </xdr:from>
    <xdr:to>
      <xdr:col>15</xdr:col>
      <xdr:colOff>82550</xdr:colOff>
      <xdr:row>83</xdr:row>
      <xdr:rowOff>135128</xdr:rowOff>
    </xdr:to>
    <xdr:cxnSp macro="">
      <xdr:nvCxnSpPr>
        <xdr:cNvPr id="197" name="直線コネクタ 196"/>
        <xdr:cNvCxnSpPr/>
      </xdr:nvCxnSpPr>
      <xdr:spPr>
        <a:xfrm>
          <a:off x="2336800" y="14242076"/>
          <a:ext cx="889000" cy="12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146107</xdr:rowOff>
    </xdr:from>
    <xdr:ext cx="762000" cy="259045"/>
    <xdr:sp macro="" textlink="">
      <xdr:nvSpPr>
        <xdr:cNvPr id="199" name="テキスト ボックス 198"/>
        <xdr:cNvSpPr txBox="1"/>
      </xdr:nvSpPr>
      <xdr:spPr>
        <a:xfrm>
          <a:off x="2844800" y="1403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158283</xdr:rowOff>
    </xdr:from>
    <xdr:to>
      <xdr:col>11</xdr:col>
      <xdr:colOff>31750</xdr:colOff>
      <xdr:row>83</xdr:row>
      <xdr:rowOff>11726</xdr:rowOff>
    </xdr:to>
    <xdr:cxnSp macro="">
      <xdr:nvCxnSpPr>
        <xdr:cNvPr id="200" name="直線コネクタ 199"/>
        <xdr:cNvCxnSpPr/>
      </xdr:nvCxnSpPr>
      <xdr:spPr>
        <a:xfrm>
          <a:off x="1447800" y="14217183"/>
          <a:ext cx="889000" cy="2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161165</xdr:rowOff>
    </xdr:from>
    <xdr:to>
      <xdr:col>23</xdr:col>
      <xdr:colOff>184150</xdr:colOff>
      <xdr:row>84</xdr:row>
      <xdr:rowOff>91315</xdr:rowOff>
    </xdr:to>
    <xdr:sp macro="" textlink="">
      <xdr:nvSpPr>
        <xdr:cNvPr id="210" name="楕円 209"/>
        <xdr:cNvSpPr/>
      </xdr:nvSpPr>
      <xdr:spPr>
        <a:xfrm>
          <a:off x="4902200" y="1439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133242</xdr:rowOff>
    </xdr:from>
    <xdr:ext cx="762000" cy="259045"/>
    <xdr:sp macro="" textlink="">
      <xdr:nvSpPr>
        <xdr:cNvPr id="211" name="人件費・物件費等の状況該当値テキスト"/>
        <xdr:cNvSpPr txBox="1"/>
      </xdr:nvSpPr>
      <xdr:spPr>
        <a:xfrm>
          <a:off x="5041900" y="1436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28792</xdr:rowOff>
    </xdr:from>
    <xdr:to>
      <xdr:col>19</xdr:col>
      <xdr:colOff>184150</xdr:colOff>
      <xdr:row>85</xdr:row>
      <xdr:rowOff>130392</xdr:rowOff>
    </xdr:to>
    <xdr:sp macro="" textlink="">
      <xdr:nvSpPr>
        <xdr:cNvPr id="212" name="楕円 211"/>
        <xdr:cNvSpPr/>
      </xdr:nvSpPr>
      <xdr:spPr>
        <a:xfrm>
          <a:off x="4064000" y="1460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115169</xdr:rowOff>
    </xdr:from>
    <xdr:ext cx="736600" cy="259045"/>
    <xdr:sp macro="" textlink="">
      <xdr:nvSpPr>
        <xdr:cNvPr id="213" name="テキスト ボックス 212"/>
        <xdr:cNvSpPr txBox="1"/>
      </xdr:nvSpPr>
      <xdr:spPr>
        <a:xfrm>
          <a:off x="3733800" y="14688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84328</xdr:rowOff>
    </xdr:from>
    <xdr:to>
      <xdr:col>15</xdr:col>
      <xdr:colOff>133350</xdr:colOff>
      <xdr:row>84</xdr:row>
      <xdr:rowOff>14478</xdr:rowOff>
    </xdr:to>
    <xdr:sp macro="" textlink="">
      <xdr:nvSpPr>
        <xdr:cNvPr id="214" name="楕円 213"/>
        <xdr:cNvSpPr/>
      </xdr:nvSpPr>
      <xdr:spPr>
        <a:xfrm>
          <a:off x="3175000" y="1431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170705</xdr:rowOff>
    </xdr:from>
    <xdr:ext cx="762000" cy="259045"/>
    <xdr:sp macro="" textlink="">
      <xdr:nvSpPr>
        <xdr:cNvPr id="215" name="テキスト ボックス 214"/>
        <xdr:cNvSpPr txBox="1"/>
      </xdr:nvSpPr>
      <xdr:spPr>
        <a:xfrm>
          <a:off x="2844800" y="1440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132376</xdr:rowOff>
    </xdr:from>
    <xdr:to>
      <xdr:col>11</xdr:col>
      <xdr:colOff>82550</xdr:colOff>
      <xdr:row>83</xdr:row>
      <xdr:rowOff>62526</xdr:rowOff>
    </xdr:to>
    <xdr:sp macro="" textlink="">
      <xdr:nvSpPr>
        <xdr:cNvPr id="216" name="楕円 215"/>
        <xdr:cNvSpPr/>
      </xdr:nvSpPr>
      <xdr:spPr>
        <a:xfrm>
          <a:off x="2286000" y="1419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72703</xdr:rowOff>
    </xdr:from>
    <xdr:ext cx="762000" cy="259045"/>
    <xdr:sp macro="" textlink="">
      <xdr:nvSpPr>
        <xdr:cNvPr id="217" name="テキスト ボックス 216"/>
        <xdr:cNvSpPr txBox="1"/>
      </xdr:nvSpPr>
      <xdr:spPr>
        <a:xfrm>
          <a:off x="1955800" y="13960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107483</xdr:rowOff>
    </xdr:from>
    <xdr:to>
      <xdr:col>7</xdr:col>
      <xdr:colOff>31750</xdr:colOff>
      <xdr:row>83</xdr:row>
      <xdr:rowOff>37633</xdr:rowOff>
    </xdr:to>
    <xdr:sp macro="" textlink="">
      <xdr:nvSpPr>
        <xdr:cNvPr id="218" name="楕円 217"/>
        <xdr:cNvSpPr/>
      </xdr:nvSpPr>
      <xdr:spPr>
        <a:xfrm>
          <a:off x="1397000" y="141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47810</xdr:rowOff>
    </xdr:from>
    <xdr:ext cx="762000" cy="259045"/>
    <xdr:sp macro="" textlink="">
      <xdr:nvSpPr>
        <xdr:cNvPr id="219" name="テキスト ボックス 218"/>
        <xdr:cNvSpPr txBox="1"/>
      </xdr:nvSpPr>
      <xdr:spPr>
        <a:xfrm>
          <a:off x="1066800" y="139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ポイント上昇し、全国町村平均を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町では、国・県の見直しに準じて適切に給与改定を実施しており、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令和元年度においても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ラスパイレス指数は他団体と同水準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今後も国・県の動向や社会情勢に注視しながら、職務内容や職責に応じた給与水準となるよう適正化を図る。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85</xdr:row>
      <xdr:rowOff>169636</xdr:rowOff>
    </xdr:to>
    <xdr:cxnSp macro="">
      <xdr:nvCxnSpPr>
        <xdr:cNvPr id="255" name="直線コネクタ 254"/>
        <xdr:cNvCxnSpPr/>
      </xdr:nvCxnSpPr>
      <xdr:spPr>
        <a:xfrm>
          <a:off x="16179800" y="14570529"/>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150586</xdr:rowOff>
    </xdr:from>
    <xdr:to>
      <xdr:col>77</xdr:col>
      <xdr:colOff>44450</xdr:colOff>
      <xdr:row>84</xdr:row>
      <xdr:rowOff>168729</xdr:rowOff>
    </xdr:to>
    <xdr:cxnSp macro="">
      <xdr:nvCxnSpPr>
        <xdr:cNvPr id="258" name="直線コネクタ 257"/>
        <xdr:cNvCxnSpPr/>
      </xdr:nvCxnSpPr>
      <xdr:spPr>
        <a:xfrm>
          <a:off x="15290800" y="14380936"/>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0" name="テキスト ボックス 259"/>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83</xdr:row>
      <xdr:rowOff>150586</xdr:rowOff>
    </xdr:to>
    <xdr:cxnSp macro="">
      <xdr:nvCxnSpPr>
        <xdr:cNvPr id="261" name="直線コネクタ 260"/>
        <xdr:cNvCxnSpPr/>
      </xdr:nvCxnSpPr>
      <xdr:spPr>
        <a:xfrm>
          <a:off x="14401800" y="143637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3" name="テキスト ボックス 262"/>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116114</xdr:rowOff>
    </xdr:from>
    <xdr:to>
      <xdr:col>68</xdr:col>
      <xdr:colOff>152400</xdr:colOff>
      <xdr:row>83</xdr:row>
      <xdr:rowOff>133350</xdr:rowOff>
    </xdr:to>
    <xdr:cxnSp macro="">
      <xdr:nvCxnSpPr>
        <xdr:cNvPr id="264" name="直線コネクタ 263"/>
        <xdr:cNvCxnSpPr/>
      </xdr:nvCxnSpPr>
      <xdr:spPr>
        <a:xfrm>
          <a:off x="13512800" y="143464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6" name="テキスト ボックス 265"/>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8" name="テキスト ボックス 267"/>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4" name="楕円 273"/>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90913</xdr:rowOff>
    </xdr:from>
    <xdr:ext cx="762000" cy="259045"/>
    <xdr:sp macro="" textlink="">
      <xdr:nvSpPr>
        <xdr:cNvPr id="275" name="給与水準   （国との比較）該当値テキスト"/>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76" name="楕円 275"/>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77" name="テキスト ボックス 276"/>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99786</xdr:rowOff>
    </xdr:from>
    <xdr:to>
      <xdr:col>73</xdr:col>
      <xdr:colOff>44450</xdr:colOff>
      <xdr:row>84</xdr:row>
      <xdr:rowOff>29936</xdr:rowOff>
    </xdr:to>
    <xdr:sp macro="" textlink="">
      <xdr:nvSpPr>
        <xdr:cNvPr id="278" name="楕円 277"/>
        <xdr:cNvSpPr/>
      </xdr:nvSpPr>
      <xdr:spPr>
        <a:xfrm>
          <a:off x="15240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79" name="テキスト ボックス 278"/>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0" name="楕円 279"/>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1" name="テキスト ボックス 280"/>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82" name="楕円 281"/>
        <xdr:cNvSpPr/>
      </xdr:nvSpPr>
      <xdr:spPr>
        <a:xfrm>
          <a:off x="13462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5641</xdr:rowOff>
    </xdr:from>
    <xdr:ext cx="762000" cy="259045"/>
    <xdr:sp macro="" textlink="">
      <xdr:nvSpPr>
        <xdr:cNvPr id="283" name="テキスト ボックス 282"/>
        <xdr:cNvSpPr txBox="1"/>
      </xdr:nvSpPr>
      <xdr:spPr>
        <a:xfrm>
          <a:off x="13131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岩手県平均及び類似団体平均を下回っている。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町では、指定管理者制度の活用や公立保育園の民営化等、定員適正化の取り組みを早期に実施してきたことにより、他団体と比較して少ない職員数となっているが、新たな行政需要や事務事業に対応する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、各職員の業務量が過大となっており、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人員確保が必要となっている。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厳しい財政状況であることから、今後も引き続き事務事業の見直しや業務改善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行い、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人員配置の適正化を図りながら、適正な定員管理に努める。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134801</xdr:rowOff>
    </xdr:from>
    <xdr:to>
      <xdr:col>81</xdr:col>
      <xdr:colOff>44450</xdr:colOff>
      <xdr:row>59</xdr:row>
      <xdr:rowOff>162378</xdr:rowOff>
    </xdr:to>
    <xdr:cxnSp macro="">
      <xdr:nvCxnSpPr>
        <xdr:cNvPr id="320" name="直線コネクタ 319"/>
        <xdr:cNvCxnSpPr/>
      </xdr:nvCxnSpPr>
      <xdr:spPr>
        <a:xfrm flipV="1">
          <a:off x="16179800" y="10250351"/>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21" name="定員管理の状況平均値テキスト"/>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148590</xdr:rowOff>
    </xdr:from>
    <xdr:to>
      <xdr:col>77</xdr:col>
      <xdr:colOff>44450</xdr:colOff>
      <xdr:row>59</xdr:row>
      <xdr:rowOff>162378</xdr:rowOff>
    </xdr:to>
    <xdr:cxnSp macro="">
      <xdr:nvCxnSpPr>
        <xdr:cNvPr id="323" name="直線コネクタ 322"/>
        <xdr:cNvCxnSpPr/>
      </xdr:nvCxnSpPr>
      <xdr:spPr>
        <a:xfrm>
          <a:off x="15290800" y="1026414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5" name="テキスト ボックス 324"/>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139972</xdr:rowOff>
    </xdr:from>
    <xdr:to>
      <xdr:col>72</xdr:col>
      <xdr:colOff>203200</xdr:colOff>
      <xdr:row>59</xdr:row>
      <xdr:rowOff>148590</xdr:rowOff>
    </xdr:to>
    <xdr:cxnSp macro="">
      <xdr:nvCxnSpPr>
        <xdr:cNvPr id="326" name="直線コネクタ 325"/>
        <xdr:cNvCxnSpPr/>
      </xdr:nvCxnSpPr>
      <xdr:spPr>
        <a:xfrm>
          <a:off x="14401800" y="10255522"/>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8" name="テキスト ボックス 327"/>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126184</xdr:rowOff>
    </xdr:from>
    <xdr:to>
      <xdr:col>68</xdr:col>
      <xdr:colOff>152400</xdr:colOff>
      <xdr:row>59</xdr:row>
      <xdr:rowOff>139972</xdr:rowOff>
    </xdr:to>
    <xdr:cxnSp macro="">
      <xdr:nvCxnSpPr>
        <xdr:cNvPr id="329" name="直線コネクタ 328"/>
        <xdr:cNvCxnSpPr/>
      </xdr:nvCxnSpPr>
      <xdr:spPr>
        <a:xfrm>
          <a:off x="13512800" y="10241734"/>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1" name="テキスト ボックス 330"/>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3" name="テキスト ボックス 332"/>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84001</xdr:rowOff>
    </xdr:from>
    <xdr:to>
      <xdr:col>81</xdr:col>
      <xdr:colOff>95250</xdr:colOff>
      <xdr:row>60</xdr:row>
      <xdr:rowOff>14151</xdr:rowOff>
    </xdr:to>
    <xdr:sp macro="" textlink="">
      <xdr:nvSpPr>
        <xdr:cNvPr id="339" name="楕円 338"/>
        <xdr:cNvSpPr/>
      </xdr:nvSpPr>
      <xdr:spPr>
        <a:xfrm>
          <a:off x="169672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100528</xdr:rowOff>
    </xdr:from>
    <xdr:ext cx="762000" cy="259045"/>
    <xdr:sp macro="" textlink="">
      <xdr:nvSpPr>
        <xdr:cNvPr id="340" name="定員管理の状況該当値テキスト"/>
        <xdr:cNvSpPr txBox="1"/>
      </xdr:nvSpPr>
      <xdr:spPr>
        <a:xfrm>
          <a:off x="17106900" y="1004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111578</xdr:rowOff>
    </xdr:from>
    <xdr:to>
      <xdr:col>77</xdr:col>
      <xdr:colOff>95250</xdr:colOff>
      <xdr:row>60</xdr:row>
      <xdr:rowOff>41728</xdr:rowOff>
    </xdr:to>
    <xdr:sp macro="" textlink="">
      <xdr:nvSpPr>
        <xdr:cNvPr id="341" name="楕円 340"/>
        <xdr:cNvSpPr/>
      </xdr:nvSpPr>
      <xdr:spPr>
        <a:xfrm>
          <a:off x="16129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51905</xdr:rowOff>
    </xdr:from>
    <xdr:ext cx="736600" cy="259045"/>
    <xdr:sp macro="" textlink="">
      <xdr:nvSpPr>
        <xdr:cNvPr id="342" name="テキスト ボックス 341"/>
        <xdr:cNvSpPr txBox="1"/>
      </xdr:nvSpPr>
      <xdr:spPr>
        <a:xfrm>
          <a:off x="15798800" y="999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97790</xdr:rowOff>
    </xdr:from>
    <xdr:to>
      <xdr:col>73</xdr:col>
      <xdr:colOff>44450</xdr:colOff>
      <xdr:row>60</xdr:row>
      <xdr:rowOff>27940</xdr:rowOff>
    </xdr:to>
    <xdr:sp macro="" textlink="">
      <xdr:nvSpPr>
        <xdr:cNvPr id="343" name="楕円 342"/>
        <xdr:cNvSpPr/>
      </xdr:nvSpPr>
      <xdr:spPr>
        <a:xfrm>
          <a:off x="15240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38117</xdr:rowOff>
    </xdr:from>
    <xdr:ext cx="762000" cy="259045"/>
    <xdr:sp macro="" textlink="">
      <xdr:nvSpPr>
        <xdr:cNvPr id="344" name="テキスト ボックス 343"/>
        <xdr:cNvSpPr txBox="1"/>
      </xdr:nvSpPr>
      <xdr:spPr>
        <a:xfrm>
          <a:off x="14909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89172</xdr:rowOff>
    </xdr:from>
    <xdr:to>
      <xdr:col>68</xdr:col>
      <xdr:colOff>203200</xdr:colOff>
      <xdr:row>60</xdr:row>
      <xdr:rowOff>19322</xdr:rowOff>
    </xdr:to>
    <xdr:sp macro="" textlink="">
      <xdr:nvSpPr>
        <xdr:cNvPr id="345" name="楕円 344"/>
        <xdr:cNvSpPr/>
      </xdr:nvSpPr>
      <xdr:spPr>
        <a:xfrm>
          <a:off x="14351000" y="1020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29499</xdr:rowOff>
    </xdr:from>
    <xdr:ext cx="762000" cy="259045"/>
    <xdr:sp macro="" textlink="">
      <xdr:nvSpPr>
        <xdr:cNvPr id="346" name="テキスト ボックス 345"/>
        <xdr:cNvSpPr txBox="1"/>
      </xdr:nvSpPr>
      <xdr:spPr>
        <a:xfrm>
          <a:off x="14020800" y="997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75384</xdr:rowOff>
    </xdr:from>
    <xdr:to>
      <xdr:col>64</xdr:col>
      <xdr:colOff>152400</xdr:colOff>
      <xdr:row>60</xdr:row>
      <xdr:rowOff>5534</xdr:rowOff>
    </xdr:to>
    <xdr:sp macro="" textlink="">
      <xdr:nvSpPr>
        <xdr:cNvPr id="347" name="楕円 346"/>
        <xdr:cNvSpPr/>
      </xdr:nvSpPr>
      <xdr:spPr>
        <a:xfrm>
          <a:off x="13462000" y="1019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15711</xdr:rowOff>
    </xdr:from>
    <xdr:ext cx="762000" cy="259045"/>
    <xdr:sp macro="" textlink="">
      <xdr:nvSpPr>
        <xdr:cNvPr id="348" name="テキスト ボックス 347"/>
        <xdr:cNvSpPr txBox="1"/>
      </xdr:nvSpPr>
      <xdr:spPr>
        <a:xfrm>
          <a:off x="13131800" y="995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、岩手県平均を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イント上回っている。要因として、一般会計に係る元利償還金及び下水道事業に係る公営企業債の償還財源充当繰入金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年度単年度比率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イントの増となったことが挙げられる。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過去の投資的事業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町債</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の償還が順次開始され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当面の間単年度比率が上昇する見込であり、３カ年平均である実質公債費比率も上昇する見込みであることから、</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町債発行規模の適正化や投資的経費及び公債費の平準化を図るとともに、公営企業及び一部事務組合の財政状況も注視しながら、健全な財政運営に努める。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76623</xdr:rowOff>
    </xdr:from>
    <xdr:to>
      <xdr:col>81</xdr:col>
      <xdr:colOff>44450</xdr:colOff>
      <xdr:row>44</xdr:row>
      <xdr:rowOff>157056</xdr:rowOff>
    </xdr:to>
    <xdr:cxnSp macro="">
      <xdr:nvCxnSpPr>
        <xdr:cNvPr id="381" name="直線コネクタ 380"/>
        <xdr:cNvCxnSpPr/>
      </xdr:nvCxnSpPr>
      <xdr:spPr>
        <a:xfrm>
          <a:off x="16179800" y="7620423"/>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76623</xdr:rowOff>
    </xdr:from>
    <xdr:to>
      <xdr:col>77</xdr:col>
      <xdr:colOff>44450</xdr:colOff>
      <xdr:row>44</xdr:row>
      <xdr:rowOff>132927</xdr:rowOff>
    </xdr:to>
    <xdr:cxnSp macro="">
      <xdr:nvCxnSpPr>
        <xdr:cNvPr id="384" name="直線コネクタ 383"/>
        <xdr:cNvCxnSpPr/>
      </xdr:nvCxnSpPr>
      <xdr:spPr>
        <a:xfrm flipV="1">
          <a:off x="15290800" y="762042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6" name="テキスト ボックス 385"/>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132927</xdr:rowOff>
    </xdr:from>
    <xdr:to>
      <xdr:col>72</xdr:col>
      <xdr:colOff>203200</xdr:colOff>
      <xdr:row>45</xdr:row>
      <xdr:rowOff>17780</xdr:rowOff>
    </xdr:to>
    <xdr:cxnSp macro="">
      <xdr:nvCxnSpPr>
        <xdr:cNvPr id="387" name="直線コネクタ 386"/>
        <xdr:cNvCxnSpPr/>
      </xdr:nvCxnSpPr>
      <xdr:spPr>
        <a:xfrm flipV="1">
          <a:off x="14401800" y="76767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9" name="テキスト ボックス 388"/>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17780</xdr:rowOff>
    </xdr:from>
    <xdr:to>
      <xdr:col>68</xdr:col>
      <xdr:colOff>152400</xdr:colOff>
      <xdr:row>45</xdr:row>
      <xdr:rowOff>66040</xdr:rowOff>
    </xdr:to>
    <xdr:cxnSp macro="">
      <xdr:nvCxnSpPr>
        <xdr:cNvPr id="390" name="直線コネクタ 389"/>
        <xdr:cNvCxnSpPr/>
      </xdr:nvCxnSpPr>
      <xdr:spPr>
        <a:xfrm flipV="1">
          <a:off x="13512800" y="77330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2" name="テキスト ボックス 391"/>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106256</xdr:rowOff>
    </xdr:from>
    <xdr:to>
      <xdr:col>81</xdr:col>
      <xdr:colOff>95250</xdr:colOff>
      <xdr:row>45</xdr:row>
      <xdr:rowOff>36406</xdr:rowOff>
    </xdr:to>
    <xdr:sp macro="" textlink="">
      <xdr:nvSpPr>
        <xdr:cNvPr id="400" name="楕円 399"/>
        <xdr:cNvSpPr/>
      </xdr:nvSpPr>
      <xdr:spPr>
        <a:xfrm>
          <a:off x="169672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2133</xdr:rowOff>
    </xdr:from>
    <xdr:ext cx="762000" cy="259045"/>
    <xdr:sp macro="" textlink="">
      <xdr:nvSpPr>
        <xdr:cNvPr id="401" name="公債費負担の状況該当値テキスト"/>
        <xdr:cNvSpPr txBox="1"/>
      </xdr:nvSpPr>
      <xdr:spPr>
        <a:xfrm>
          <a:off x="17106900" y="754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25823</xdr:rowOff>
    </xdr:from>
    <xdr:to>
      <xdr:col>77</xdr:col>
      <xdr:colOff>95250</xdr:colOff>
      <xdr:row>44</xdr:row>
      <xdr:rowOff>127423</xdr:rowOff>
    </xdr:to>
    <xdr:sp macro="" textlink="">
      <xdr:nvSpPr>
        <xdr:cNvPr id="402" name="楕円 401"/>
        <xdr:cNvSpPr/>
      </xdr:nvSpPr>
      <xdr:spPr>
        <a:xfrm>
          <a:off x="16129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112200</xdr:rowOff>
    </xdr:from>
    <xdr:ext cx="736600" cy="259045"/>
    <xdr:sp macro="" textlink="">
      <xdr:nvSpPr>
        <xdr:cNvPr id="403" name="テキスト ボックス 402"/>
        <xdr:cNvSpPr txBox="1"/>
      </xdr:nvSpPr>
      <xdr:spPr>
        <a:xfrm>
          <a:off x="15798800" y="765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82127</xdr:rowOff>
    </xdr:from>
    <xdr:to>
      <xdr:col>73</xdr:col>
      <xdr:colOff>44450</xdr:colOff>
      <xdr:row>45</xdr:row>
      <xdr:rowOff>12277</xdr:rowOff>
    </xdr:to>
    <xdr:sp macro="" textlink="">
      <xdr:nvSpPr>
        <xdr:cNvPr id="404" name="楕円 403"/>
        <xdr:cNvSpPr/>
      </xdr:nvSpPr>
      <xdr:spPr>
        <a:xfrm>
          <a:off x="15240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168504</xdr:rowOff>
    </xdr:from>
    <xdr:ext cx="762000" cy="259045"/>
    <xdr:sp macro="" textlink="">
      <xdr:nvSpPr>
        <xdr:cNvPr id="405" name="テキスト ボックス 404"/>
        <xdr:cNvSpPr txBox="1"/>
      </xdr:nvSpPr>
      <xdr:spPr>
        <a:xfrm>
          <a:off x="14909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138430</xdr:rowOff>
    </xdr:from>
    <xdr:to>
      <xdr:col>68</xdr:col>
      <xdr:colOff>203200</xdr:colOff>
      <xdr:row>45</xdr:row>
      <xdr:rowOff>68580</xdr:rowOff>
    </xdr:to>
    <xdr:sp macro="" textlink="">
      <xdr:nvSpPr>
        <xdr:cNvPr id="406" name="楕円 405"/>
        <xdr:cNvSpPr/>
      </xdr:nvSpPr>
      <xdr:spPr>
        <a:xfrm>
          <a:off x="14351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53357</xdr:rowOff>
    </xdr:from>
    <xdr:ext cx="762000" cy="259045"/>
    <xdr:sp macro="" textlink="">
      <xdr:nvSpPr>
        <xdr:cNvPr id="407" name="テキスト ボックス 406"/>
        <xdr:cNvSpPr txBox="1"/>
      </xdr:nvSpPr>
      <xdr:spPr>
        <a:xfrm>
          <a:off x="14020800" y="776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15240</xdr:rowOff>
    </xdr:from>
    <xdr:to>
      <xdr:col>64</xdr:col>
      <xdr:colOff>152400</xdr:colOff>
      <xdr:row>45</xdr:row>
      <xdr:rowOff>116840</xdr:rowOff>
    </xdr:to>
    <xdr:sp macro="" textlink="">
      <xdr:nvSpPr>
        <xdr:cNvPr id="408" name="楕円 407"/>
        <xdr:cNvSpPr/>
      </xdr:nvSpPr>
      <xdr:spPr>
        <a:xfrm>
          <a:off x="13462000" y="773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101617</xdr:rowOff>
    </xdr:from>
    <xdr:ext cx="762000" cy="259045"/>
    <xdr:sp macro="" textlink="">
      <xdr:nvSpPr>
        <xdr:cNvPr id="409" name="テキスト ボックス 408"/>
        <xdr:cNvSpPr txBox="1"/>
      </xdr:nvSpPr>
      <xdr:spPr>
        <a:xfrm>
          <a:off x="13131800" y="781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kern="0" spc="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kern="0" spc="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100" kern="0" spc="0" baseline="0">
              <a:solidFill>
                <a:schemeClr val="dk1"/>
              </a:solidFill>
              <a:effectLst/>
              <a:latin typeface="ＭＳ Ｐゴシック" panose="020B0600070205080204" pitchFamily="50" charset="-128"/>
              <a:ea typeface="ＭＳ Ｐゴシック" panose="020B0600070205080204" pitchFamily="50" charset="-128"/>
              <a:cs typeface="+mn-cs"/>
            </a:rPr>
            <a:t>24.8</a:t>
          </a:r>
          <a:r>
            <a:rPr kumimoji="1" lang="ja-JP" altLang="ja-JP" sz="1100" kern="0" spc="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kern="0" spc="0" baseline="0">
              <a:solidFill>
                <a:schemeClr val="dk1"/>
              </a:solidFill>
              <a:effectLst/>
              <a:latin typeface="ＭＳ Ｐゴシック" panose="020B0600070205080204" pitchFamily="50" charset="-128"/>
              <a:ea typeface="ＭＳ Ｐゴシック" panose="020B0600070205080204" pitchFamily="50" charset="-128"/>
              <a:cs typeface="+mn-cs"/>
            </a:rPr>
            <a:t>上昇し</a:t>
          </a:r>
          <a:r>
            <a:rPr kumimoji="1" lang="ja-JP" altLang="ja-JP" sz="1100" kern="0" spc="0" baseline="0">
              <a:solidFill>
                <a:schemeClr val="dk1"/>
              </a:solidFill>
              <a:effectLst/>
              <a:latin typeface="ＭＳ Ｐゴシック" panose="020B0600070205080204" pitchFamily="50" charset="-128"/>
              <a:ea typeface="ＭＳ Ｐゴシック" panose="020B0600070205080204" pitchFamily="50" charset="-128"/>
              <a:cs typeface="+mn-cs"/>
            </a:rPr>
            <a:t>、岩手県</a:t>
          </a:r>
          <a:r>
            <a:rPr kumimoji="1" lang="ja-JP" altLang="en-US" sz="1100" kern="0" spc="0" baseline="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100" kern="0" spc="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100" kern="0" spc="0" baseline="0">
              <a:solidFill>
                <a:schemeClr val="dk1"/>
              </a:solidFill>
              <a:effectLst/>
              <a:latin typeface="ＭＳ Ｐゴシック" panose="020B0600070205080204" pitchFamily="50" charset="-128"/>
              <a:ea typeface="ＭＳ Ｐゴシック" panose="020B0600070205080204" pitchFamily="50" charset="-128"/>
              <a:cs typeface="+mn-cs"/>
            </a:rPr>
            <a:t>86.4</a:t>
          </a:r>
          <a:r>
            <a:rPr kumimoji="1" lang="ja-JP" altLang="ja-JP" sz="1100" kern="0" spc="0" baseline="0">
              <a:solidFill>
                <a:schemeClr val="dk1"/>
              </a:solidFill>
              <a:effectLst/>
              <a:latin typeface="ＭＳ Ｐゴシック" panose="020B0600070205080204" pitchFamily="50" charset="-128"/>
              <a:ea typeface="ＭＳ Ｐゴシック" panose="020B0600070205080204" pitchFamily="50" charset="-128"/>
              <a:cs typeface="+mn-cs"/>
            </a:rPr>
            <a:t>ポイント、類似団体平均を</a:t>
          </a:r>
          <a:r>
            <a:rPr kumimoji="1" lang="en-US" altLang="ja-JP" sz="1100" kern="0" spc="0" baseline="0">
              <a:solidFill>
                <a:schemeClr val="dk1"/>
              </a:solidFill>
              <a:effectLst/>
              <a:latin typeface="ＭＳ Ｐゴシック" panose="020B0600070205080204" pitchFamily="50" charset="-128"/>
              <a:ea typeface="ＭＳ Ｐゴシック" panose="020B0600070205080204" pitchFamily="50" charset="-128"/>
              <a:cs typeface="+mn-cs"/>
            </a:rPr>
            <a:t>116.5</a:t>
          </a:r>
          <a:r>
            <a:rPr kumimoji="1" lang="ja-JP" altLang="ja-JP" sz="1100" kern="0" spc="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en-US" altLang="ja-JP" sz="1100" kern="0" spc="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kern="0" spc="0" baseline="0">
              <a:solidFill>
                <a:schemeClr val="dk1"/>
              </a:solidFill>
              <a:effectLst/>
              <a:latin typeface="ＭＳ Ｐゴシック" panose="020B0600070205080204" pitchFamily="50" charset="-128"/>
              <a:ea typeface="ＭＳ Ｐゴシック" panose="020B0600070205080204" pitchFamily="50" charset="-128"/>
              <a:cs typeface="+mn-cs"/>
            </a:rPr>
            <a:t>要因として、岩手医科大学付属病院の周辺道路</a:t>
          </a:r>
          <a:r>
            <a:rPr kumimoji="1" lang="ja-JP" altLang="en-US" sz="1100" kern="0" spc="0" baseline="0">
              <a:solidFill>
                <a:schemeClr val="dk1"/>
              </a:solidFill>
              <a:effectLst/>
              <a:latin typeface="ＭＳ Ｐゴシック" panose="020B0600070205080204" pitchFamily="50" charset="-128"/>
              <a:ea typeface="ＭＳ Ｐゴシック" panose="020B0600070205080204" pitchFamily="50" charset="-128"/>
              <a:cs typeface="+mn-cs"/>
            </a:rPr>
            <a:t>や踏切改修事業など</a:t>
          </a:r>
          <a:r>
            <a:rPr kumimoji="1" lang="ja-JP" altLang="ja-JP" sz="1100" kern="0" spc="0" baseline="0">
              <a:solidFill>
                <a:schemeClr val="dk1"/>
              </a:solidFill>
              <a:effectLst/>
              <a:latin typeface="ＭＳ Ｐゴシック" panose="020B0600070205080204" pitchFamily="50" charset="-128"/>
              <a:ea typeface="ＭＳ Ｐゴシック" panose="020B0600070205080204" pitchFamily="50" charset="-128"/>
              <a:cs typeface="+mn-cs"/>
            </a:rPr>
            <a:t>の投資的経費の増に対応するため、</a:t>
          </a:r>
          <a:r>
            <a:rPr kumimoji="1" lang="ja-JP" altLang="en-US" sz="1100" kern="0" spc="0" baseline="0">
              <a:solidFill>
                <a:schemeClr val="dk1"/>
              </a:solidFill>
              <a:effectLst/>
              <a:latin typeface="ＭＳ Ｐゴシック" panose="020B0600070205080204" pitchFamily="50" charset="-128"/>
              <a:ea typeface="ＭＳ Ｐゴシック" panose="020B0600070205080204" pitchFamily="50" charset="-128"/>
              <a:cs typeface="+mn-cs"/>
            </a:rPr>
            <a:t>前年度に引き続き</a:t>
          </a:r>
          <a:r>
            <a:rPr kumimoji="1" lang="ja-JP" altLang="ja-JP" sz="1100" kern="0" spc="0" baseline="0">
              <a:solidFill>
                <a:schemeClr val="dk1"/>
              </a:solidFill>
              <a:effectLst/>
              <a:latin typeface="ＭＳ Ｐゴシック" panose="020B0600070205080204" pitchFamily="50" charset="-128"/>
              <a:ea typeface="ＭＳ Ｐゴシック" panose="020B0600070205080204" pitchFamily="50" charset="-128"/>
              <a:cs typeface="+mn-cs"/>
            </a:rPr>
            <a:t>償還額を超える</a:t>
          </a:r>
          <a:r>
            <a:rPr kumimoji="1" lang="ja-JP" altLang="en-US" sz="1100" kern="0" spc="0" baseline="0">
              <a:solidFill>
                <a:schemeClr val="dk1"/>
              </a:solidFill>
              <a:effectLst/>
              <a:latin typeface="ＭＳ Ｐゴシック" panose="020B0600070205080204" pitchFamily="50" charset="-128"/>
              <a:ea typeface="ＭＳ Ｐゴシック" panose="020B0600070205080204" pitchFamily="50" charset="-128"/>
              <a:cs typeface="+mn-cs"/>
            </a:rPr>
            <a:t>借入を行ったことに加え、基金残高の減少により償還充当財源が減少したことが挙げられる。</a:t>
          </a:r>
          <a:endParaRPr lang="ja-JP" altLang="ja-JP" sz="1100" kern="0" spc="0" baseline="0">
            <a:effectLst/>
            <a:latin typeface="ＭＳ Ｐゴシック" panose="020B0600070205080204" pitchFamily="50" charset="-128"/>
            <a:ea typeface="ＭＳ Ｐゴシック" panose="020B0600070205080204" pitchFamily="50" charset="-128"/>
          </a:endParaRPr>
        </a:p>
        <a:p>
          <a:r>
            <a:rPr kumimoji="1" lang="ja-JP" altLang="ja-JP" sz="1100" kern="0" spc="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kern="0" spc="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kern="0" spc="0" baseline="0">
              <a:solidFill>
                <a:schemeClr val="dk1"/>
              </a:solidFill>
              <a:effectLst/>
              <a:latin typeface="ＭＳ Ｐゴシック" panose="020B0600070205080204" pitchFamily="50" charset="-128"/>
              <a:ea typeface="ＭＳ Ｐゴシック" panose="020B0600070205080204" pitchFamily="50" charset="-128"/>
              <a:cs typeface="+mn-cs"/>
            </a:rPr>
            <a:t>今後、投資的経費は大規模事業が一段落したことに加え、財政健全化の一環として当面抑制して実施する方針であり、町債についても新規借入額が償還額を超えない見込みであることから、比率は今後減少に転ずると考えられる。</a:t>
          </a:r>
          <a:endParaRPr kumimoji="1" lang="en-US" altLang="ja-JP" sz="1100" kern="0" spc="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kern="0" spc="0" baseline="0">
              <a:effectLst/>
              <a:latin typeface="ＭＳ Ｐゴシック" panose="020B0600070205080204" pitchFamily="50" charset="-128"/>
              <a:ea typeface="ＭＳ Ｐゴシック" panose="020B0600070205080204" pitchFamily="50" charset="-128"/>
            </a:rPr>
            <a:t>　 </a:t>
          </a:r>
          <a:r>
            <a:rPr kumimoji="1" lang="ja-JP" altLang="ja-JP" sz="1100" kern="0" spc="0" baseline="0">
              <a:solidFill>
                <a:schemeClr val="dk1"/>
              </a:solidFill>
              <a:effectLst/>
              <a:latin typeface="ＭＳ Ｐゴシック" panose="020B0600070205080204" pitchFamily="50" charset="-128"/>
              <a:ea typeface="ＭＳ Ｐゴシック" panose="020B0600070205080204" pitchFamily="50" charset="-128"/>
              <a:cs typeface="+mn-cs"/>
            </a:rPr>
            <a:t>適正規模の基金造成及び地方交付税措置のある地方債の活用による充当可能財源の確保を図りながら、計画的な財政運営に努める。</a:t>
          </a:r>
          <a:endParaRPr lang="ja-JP" altLang="ja-JP" sz="1100" kern="0" spc="0" baseline="0">
            <a:effectLst/>
            <a:latin typeface="ＭＳ Ｐゴシック" panose="020B0600070205080204" pitchFamily="50" charset="-128"/>
            <a:ea typeface="ＭＳ Ｐゴシック" panose="020B0600070205080204" pitchFamily="50" charset="-128"/>
          </a:endParaRPr>
        </a:p>
        <a:p>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20</xdr:row>
      <xdr:rowOff>99102</xdr:rowOff>
    </xdr:to>
    <xdr:cxnSp macro="">
      <xdr:nvCxnSpPr>
        <xdr:cNvPr id="438" name="直線コネクタ 437"/>
        <xdr:cNvCxnSpPr/>
      </xdr:nvCxnSpPr>
      <xdr:spPr>
        <a:xfrm flipV="1">
          <a:off x="17018000" y="2370667"/>
          <a:ext cx="0" cy="11574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71179</xdr:rowOff>
    </xdr:from>
    <xdr:ext cx="762000" cy="259045"/>
    <xdr:sp macro="" textlink="">
      <xdr:nvSpPr>
        <xdr:cNvPr id="439" name="将来負担の状況最小値テキスト"/>
        <xdr:cNvSpPr txBox="1"/>
      </xdr:nvSpPr>
      <xdr:spPr>
        <a:xfrm>
          <a:off x="17106900" y="350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99102</xdr:rowOff>
    </xdr:from>
    <xdr:to>
      <xdr:col>81</xdr:col>
      <xdr:colOff>133350</xdr:colOff>
      <xdr:row>20</xdr:row>
      <xdr:rowOff>99102</xdr:rowOff>
    </xdr:to>
    <xdr:cxnSp macro="">
      <xdr:nvCxnSpPr>
        <xdr:cNvPr id="440" name="直線コネクタ 439"/>
        <xdr:cNvCxnSpPr/>
      </xdr:nvCxnSpPr>
      <xdr:spPr>
        <a:xfrm>
          <a:off x="16929100" y="352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71078</xdr:rowOff>
    </xdr:from>
    <xdr:to>
      <xdr:col>81</xdr:col>
      <xdr:colOff>44450</xdr:colOff>
      <xdr:row>20</xdr:row>
      <xdr:rowOff>99102</xdr:rowOff>
    </xdr:to>
    <xdr:cxnSp macro="">
      <xdr:nvCxnSpPr>
        <xdr:cNvPr id="443" name="直線コネクタ 442"/>
        <xdr:cNvCxnSpPr/>
      </xdr:nvCxnSpPr>
      <xdr:spPr>
        <a:xfrm>
          <a:off x="16179800" y="3328628"/>
          <a:ext cx="838200" cy="19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99373</xdr:rowOff>
    </xdr:from>
    <xdr:ext cx="762000" cy="259045"/>
    <xdr:sp macro="" textlink="">
      <xdr:nvSpPr>
        <xdr:cNvPr id="444" name="将来負担の状況平均値テキスト"/>
        <xdr:cNvSpPr txBox="1"/>
      </xdr:nvSpPr>
      <xdr:spPr>
        <a:xfrm>
          <a:off x="17106900" y="232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82846</xdr:rowOff>
    </xdr:from>
    <xdr:to>
      <xdr:col>81</xdr:col>
      <xdr:colOff>95250</xdr:colOff>
      <xdr:row>15</xdr:row>
      <xdr:rowOff>12996</xdr:rowOff>
    </xdr:to>
    <xdr:sp macro="" textlink="">
      <xdr:nvSpPr>
        <xdr:cNvPr id="445" name="フローチャート: 判断 444"/>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71078</xdr:rowOff>
    </xdr:from>
    <xdr:to>
      <xdr:col>77</xdr:col>
      <xdr:colOff>44450</xdr:colOff>
      <xdr:row>19</xdr:row>
      <xdr:rowOff>127381</xdr:rowOff>
    </xdr:to>
    <xdr:cxnSp macro="">
      <xdr:nvCxnSpPr>
        <xdr:cNvPr id="446" name="直線コネクタ 445"/>
        <xdr:cNvCxnSpPr/>
      </xdr:nvCxnSpPr>
      <xdr:spPr>
        <a:xfrm flipV="1">
          <a:off x="15290800" y="3328628"/>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66760</xdr:rowOff>
    </xdr:from>
    <xdr:to>
      <xdr:col>77</xdr:col>
      <xdr:colOff>95250</xdr:colOff>
      <xdr:row>14</xdr:row>
      <xdr:rowOff>168360</xdr:rowOff>
    </xdr:to>
    <xdr:sp macro="" textlink="">
      <xdr:nvSpPr>
        <xdr:cNvPr id="447" name="フローチャート: 判断 446"/>
        <xdr:cNvSpPr/>
      </xdr:nvSpPr>
      <xdr:spPr>
        <a:xfrm>
          <a:off x="16129000" y="24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7087</xdr:rowOff>
    </xdr:from>
    <xdr:ext cx="736600" cy="259045"/>
    <xdr:sp macro="" textlink="">
      <xdr:nvSpPr>
        <xdr:cNvPr id="448" name="テキスト ボックス 447"/>
        <xdr:cNvSpPr txBox="1"/>
      </xdr:nvSpPr>
      <xdr:spPr>
        <a:xfrm>
          <a:off x="15798800" y="2235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104055</xdr:rowOff>
    </xdr:from>
    <xdr:to>
      <xdr:col>72</xdr:col>
      <xdr:colOff>203200</xdr:colOff>
      <xdr:row>19</xdr:row>
      <xdr:rowOff>127381</xdr:rowOff>
    </xdr:to>
    <xdr:cxnSp macro="">
      <xdr:nvCxnSpPr>
        <xdr:cNvPr id="449" name="直線コネクタ 448"/>
        <xdr:cNvCxnSpPr/>
      </xdr:nvCxnSpPr>
      <xdr:spPr>
        <a:xfrm>
          <a:off x="14401800" y="3361605"/>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82042</xdr:rowOff>
    </xdr:from>
    <xdr:to>
      <xdr:col>73</xdr:col>
      <xdr:colOff>44450</xdr:colOff>
      <xdr:row>15</xdr:row>
      <xdr:rowOff>12192</xdr:rowOff>
    </xdr:to>
    <xdr:sp macro="" textlink="">
      <xdr:nvSpPr>
        <xdr:cNvPr id="450" name="フローチャート: 判断 449"/>
        <xdr:cNvSpPr/>
      </xdr:nvSpPr>
      <xdr:spPr>
        <a:xfrm>
          <a:off x="15240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22369</xdr:rowOff>
    </xdr:from>
    <xdr:ext cx="762000" cy="259045"/>
    <xdr:sp macro="" textlink="">
      <xdr:nvSpPr>
        <xdr:cNvPr id="451" name="テキスト ボックス 450"/>
        <xdr:cNvSpPr txBox="1"/>
      </xdr:nvSpPr>
      <xdr:spPr>
        <a:xfrm>
          <a:off x="14909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104055</xdr:rowOff>
    </xdr:from>
    <xdr:to>
      <xdr:col>68</xdr:col>
      <xdr:colOff>152400</xdr:colOff>
      <xdr:row>22</xdr:row>
      <xdr:rowOff>98848</xdr:rowOff>
    </xdr:to>
    <xdr:cxnSp macro="">
      <xdr:nvCxnSpPr>
        <xdr:cNvPr id="452" name="直線コネクタ 451"/>
        <xdr:cNvCxnSpPr/>
      </xdr:nvCxnSpPr>
      <xdr:spPr>
        <a:xfrm flipV="1">
          <a:off x="13512800" y="3361605"/>
          <a:ext cx="889000" cy="50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88477</xdr:rowOff>
    </xdr:from>
    <xdr:to>
      <xdr:col>68</xdr:col>
      <xdr:colOff>203200</xdr:colOff>
      <xdr:row>15</xdr:row>
      <xdr:rowOff>18627</xdr:rowOff>
    </xdr:to>
    <xdr:sp macro="" textlink="">
      <xdr:nvSpPr>
        <xdr:cNvPr id="453" name="フローチャート: 判断 452"/>
        <xdr:cNvSpPr/>
      </xdr:nvSpPr>
      <xdr:spPr>
        <a:xfrm>
          <a:off x="14351000" y="248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28804</xdr:rowOff>
    </xdr:from>
    <xdr:ext cx="762000" cy="259045"/>
    <xdr:sp macro="" textlink="">
      <xdr:nvSpPr>
        <xdr:cNvPr id="454" name="テキスト ボックス 453"/>
        <xdr:cNvSpPr txBox="1"/>
      </xdr:nvSpPr>
      <xdr:spPr>
        <a:xfrm>
          <a:off x="14020800" y="225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24130</xdr:rowOff>
    </xdr:from>
    <xdr:to>
      <xdr:col>64</xdr:col>
      <xdr:colOff>152400</xdr:colOff>
      <xdr:row>14</xdr:row>
      <xdr:rowOff>125730</xdr:rowOff>
    </xdr:to>
    <xdr:sp macro="" textlink="">
      <xdr:nvSpPr>
        <xdr:cNvPr id="455" name="フローチャート: 判断 454"/>
        <xdr:cNvSpPr/>
      </xdr:nvSpPr>
      <xdr:spPr>
        <a:xfrm>
          <a:off x="134620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135907</xdr:rowOff>
    </xdr:from>
    <xdr:ext cx="762000" cy="259045"/>
    <xdr:sp macro="" textlink="">
      <xdr:nvSpPr>
        <xdr:cNvPr id="456" name="テキスト ボックス 455"/>
        <xdr:cNvSpPr txBox="1"/>
      </xdr:nvSpPr>
      <xdr:spPr>
        <a:xfrm>
          <a:off x="13131800" y="219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48302</xdr:rowOff>
    </xdr:from>
    <xdr:to>
      <xdr:col>81</xdr:col>
      <xdr:colOff>95250</xdr:colOff>
      <xdr:row>20</xdr:row>
      <xdr:rowOff>149902</xdr:rowOff>
    </xdr:to>
    <xdr:sp macro="" textlink="">
      <xdr:nvSpPr>
        <xdr:cNvPr id="462" name="楕円 461"/>
        <xdr:cNvSpPr/>
      </xdr:nvSpPr>
      <xdr:spPr>
        <a:xfrm>
          <a:off x="16967200" y="347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115629</xdr:rowOff>
    </xdr:from>
    <xdr:ext cx="762000" cy="259045"/>
    <xdr:sp macro="" textlink="">
      <xdr:nvSpPr>
        <xdr:cNvPr id="463" name="将来負担の状況該当値テキスト"/>
        <xdr:cNvSpPr txBox="1"/>
      </xdr:nvSpPr>
      <xdr:spPr>
        <a:xfrm>
          <a:off x="17106900" y="3373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20278</xdr:rowOff>
    </xdr:from>
    <xdr:to>
      <xdr:col>77</xdr:col>
      <xdr:colOff>95250</xdr:colOff>
      <xdr:row>19</xdr:row>
      <xdr:rowOff>121878</xdr:rowOff>
    </xdr:to>
    <xdr:sp macro="" textlink="">
      <xdr:nvSpPr>
        <xdr:cNvPr id="464" name="楕円 463"/>
        <xdr:cNvSpPr/>
      </xdr:nvSpPr>
      <xdr:spPr>
        <a:xfrm>
          <a:off x="16129000" y="327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106655</xdr:rowOff>
    </xdr:from>
    <xdr:ext cx="736600" cy="259045"/>
    <xdr:sp macro="" textlink="">
      <xdr:nvSpPr>
        <xdr:cNvPr id="465" name="テキスト ボックス 464"/>
        <xdr:cNvSpPr txBox="1"/>
      </xdr:nvSpPr>
      <xdr:spPr>
        <a:xfrm>
          <a:off x="15798800" y="3364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76581</xdr:rowOff>
    </xdr:from>
    <xdr:to>
      <xdr:col>73</xdr:col>
      <xdr:colOff>44450</xdr:colOff>
      <xdr:row>20</xdr:row>
      <xdr:rowOff>6731</xdr:rowOff>
    </xdr:to>
    <xdr:sp macro="" textlink="">
      <xdr:nvSpPr>
        <xdr:cNvPr id="466" name="楕円 465"/>
        <xdr:cNvSpPr/>
      </xdr:nvSpPr>
      <xdr:spPr>
        <a:xfrm>
          <a:off x="15240000" y="33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162958</xdr:rowOff>
    </xdr:from>
    <xdr:ext cx="762000" cy="259045"/>
    <xdr:sp macro="" textlink="">
      <xdr:nvSpPr>
        <xdr:cNvPr id="467" name="テキスト ボックス 466"/>
        <xdr:cNvSpPr txBox="1"/>
      </xdr:nvSpPr>
      <xdr:spPr>
        <a:xfrm>
          <a:off x="14909800" y="342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53255</xdr:rowOff>
    </xdr:from>
    <xdr:to>
      <xdr:col>68</xdr:col>
      <xdr:colOff>203200</xdr:colOff>
      <xdr:row>19</xdr:row>
      <xdr:rowOff>154855</xdr:rowOff>
    </xdr:to>
    <xdr:sp macro="" textlink="">
      <xdr:nvSpPr>
        <xdr:cNvPr id="468" name="楕円 467"/>
        <xdr:cNvSpPr/>
      </xdr:nvSpPr>
      <xdr:spPr>
        <a:xfrm>
          <a:off x="14351000" y="331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139632</xdr:rowOff>
    </xdr:from>
    <xdr:ext cx="762000" cy="259045"/>
    <xdr:sp macro="" textlink="">
      <xdr:nvSpPr>
        <xdr:cNvPr id="469" name="テキスト ボックス 468"/>
        <xdr:cNvSpPr txBox="1"/>
      </xdr:nvSpPr>
      <xdr:spPr>
        <a:xfrm>
          <a:off x="14020800" y="339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48048</xdr:rowOff>
    </xdr:from>
    <xdr:to>
      <xdr:col>64</xdr:col>
      <xdr:colOff>152400</xdr:colOff>
      <xdr:row>22</xdr:row>
      <xdr:rowOff>149648</xdr:rowOff>
    </xdr:to>
    <xdr:sp macro="" textlink="">
      <xdr:nvSpPr>
        <xdr:cNvPr id="470" name="楕円 469"/>
        <xdr:cNvSpPr/>
      </xdr:nvSpPr>
      <xdr:spPr>
        <a:xfrm>
          <a:off x="13462000" y="381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134425</xdr:rowOff>
    </xdr:from>
    <xdr:ext cx="762000" cy="259045"/>
    <xdr:sp macro="" textlink="">
      <xdr:nvSpPr>
        <xdr:cNvPr id="471" name="テキスト ボックス 470"/>
        <xdr:cNvSpPr txBox="1"/>
      </xdr:nvSpPr>
      <xdr:spPr>
        <a:xfrm>
          <a:off x="13131800" y="390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岩手県矢巾町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27,377
27,266
67.32
14,127,097
13,574,623
465,079
6,567,344
13,360,158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143.9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し、岩手県平均を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ポイント下回っている。要因として、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年度に退職者増により大幅増となっていた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退職手当負担金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が減となったことが挙げられる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町では、国・県の見直しに準じて適切に給与改定を実施していることから近年は増加傾向であるが、指定管理者制度の活用や公立保育園の民営化等、定員適正化の取り組みを早期に実施してきたことにより、他団体と比較して低い状況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厳しい財政状況であることから、今後も引き続き、事務事業の見直しや業務改善、人員配置の適正化を図りながら、人件費の抑制に努める。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67564</xdr:rowOff>
    </xdr:from>
    <xdr:to>
      <xdr:col>24</xdr:col>
      <xdr:colOff>25400</xdr:colOff>
      <xdr:row>36</xdr:row>
      <xdr:rowOff>81280</xdr:rowOff>
    </xdr:to>
    <xdr:cxnSp macro="">
      <xdr:nvCxnSpPr>
        <xdr:cNvPr id="64" name="直線コネクタ 63"/>
        <xdr:cNvCxnSpPr/>
      </xdr:nvCxnSpPr>
      <xdr:spPr>
        <a:xfrm flipV="1">
          <a:off x="3987800" y="62397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49276</xdr:rowOff>
    </xdr:from>
    <xdr:to>
      <xdr:col>19</xdr:col>
      <xdr:colOff>187325</xdr:colOff>
      <xdr:row>36</xdr:row>
      <xdr:rowOff>81280</xdr:rowOff>
    </xdr:to>
    <xdr:cxnSp macro="">
      <xdr:nvCxnSpPr>
        <xdr:cNvPr id="67" name="直線コネクタ 66"/>
        <xdr:cNvCxnSpPr/>
      </xdr:nvCxnSpPr>
      <xdr:spPr>
        <a:xfrm>
          <a:off x="3098800" y="62214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xdr:rowOff>
    </xdr:from>
    <xdr:to>
      <xdr:col>15</xdr:col>
      <xdr:colOff>98425</xdr:colOff>
      <xdr:row>36</xdr:row>
      <xdr:rowOff>49276</xdr:rowOff>
    </xdr:to>
    <xdr:cxnSp macro="">
      <xdr:nvCxnSpPr>
        <xdr:cNvPr id="70" name="直線コネクタ 69"/>
        <xdr:cNvCxnSpPr/>
      </xdr:nvCxnSpPr>
      <xdr:spPr>
        <a:xfrm>
          <a:off x="2209800" y="61803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143002</xdr:rowOff>
    </xdr:from>
    <xdr:to>
      <xdr:col>11</xdr:col>
      <xdr:colOff>9525</xdr:colOff>
      <xdr:row>36</xdr:row>
      <xdr:rowOff>8128</xdr:rowOff>
    </xdr:to>
    <xdr:cxnSp macro="">
      <xdr:nvCxnSpPr>
        <xdr:cNvPr id="73" name="直線コネクタ 72"/>
        <xdr:cNvCxnSpPr/>
      </xdr:nvCxnSpPr>
      <xdr:spPr>
        <a:xfrm>
          <a:off x="1320800" y="61437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7" name="テキスト ボックス 76"/>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xdr:rowOff>
    </xdr:from>
    <xdr:to>
      <xdr:col>24</xdr:col>
      <xdr:colOff>76200</xdr:colOff>
      <xdr:row>36</xdr:row>
      <xdr:rowOff>118364</xdr:rowOff>
    </xdr:to>
    <xdr:sp macro="" textlink="">
      <xdr:nvSpPr>
        <xdr:cNvPr id="83" name="楕円 82"/>
        <xdr:cNvSpPr/>
      </xdr:nvSpPr>
      <xdr:spPr>
        <a:xfrm>
          <a:off x="4775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33291</xdr:rowOff>
    </xdr:from>
    <xdr:ext cx="762000" cy="259045"/>
    <xdr:sp macro="" textlink="">
      <xdr:nvSpPr>
        <xdr:cNvPr id="84" name="人件費該当値テキスト"/>
        <xdr:cNvSpPr txBox="1"/>
      </xdr:nvSpPr>
      <xdr:spPr>
        <a:xfrm>
          <a:off x="4914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5" name="楕円 84"/>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86" name="テキスト ボックス 85"/>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169926</xdr:rowOff>
    </xdr:from>
    <xdr:to>
      <xdr:col>15</xdr:col>
      <xdr:colOff>149225</xdr:colOff>
      <xdr:row>36</xdr:row>
      <xdr:rowOff>100076</xdr:rowOff>
    </xdr:to>
    <xdr:sp macro="" textlink="">
      <xdr:nvSpPr>
        <xdr:cNvPr id="87" name="楕円 86"/>
        <xdr:cNvSpPr/>
      </xdr:nvSpPr>
      <xdr:spPr>
        <a:xfrm>
          <a:off x="3048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110253</xdr:rowOff>
    </xdr:from>
    <xdr:ext cx="762000" cy="259045"/>
    <xdr:sp macro="" textlink="">
      <xdr:nvSpPr>
        <xdr:cNvPr id="88" name="テキスト ボックス 87"/>
        <xdr:cNvSpPr txBox="1"/>
      </xdr:nvSpPr>
      <xdr:spPr>
        <a:xfrm>
          <a:off x="2717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128778</xdr:rowOff>
    </xdr:from>
    <xdr:to>
      <xdr:col>11</xdr:col>
      <xdr:colOff>60325</xdr:colOff>
      <xdr:row>36</xdr:row>
      <xdr:rowOff>58928</xdr:rowOff>
    </xdr:to>
    <xdr:sp macro="" textlink="">
      <xdr:nvSpPr>
        <xdr:cNvPr id="89" name="楕円 88"/>
        <xdr:cNvSpPr/>
      </xdr:nvSpPr>
      <xdr:spPr>
        <a:xfrm>
          <a:off x="2159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69105</xdr:rowOff>
    </xdr:from>
    <xdr:ext cx="762000" cy="259045"/>
    <xdr:sp macro="" textlink="">
      <xdr:nvSpPr>
        <xdr:cNvPr id="90" name="テキスト ボックス 89"/>
        <xdr:cNvSpPr txBox="1"/>
      </xdr:nvSpPr>
      <xdr:spPr>
        <a:xfrm>
          <a:off x="1828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92202</xdr:rowOff>
    </xdr:from>
    <xdr:to>
      <xdr:col>6</xdr:col>
      <xdr:colOff>171450</xdr:colOff>
      <xdr:row>36</xdr:row>
      <xdr:rowOff>22352</xdr:rowOff>
    </xdr:to>
    <xdr:sp macro="" textlink="">
      <xdr:nvSpPr>
        <xdr:cNvPr id="91" name="楕円 90"/>
        <xdr:cNvSpPr/>
      </xdr:nvSpPr>
      <xdr:spPr>
        <a:xfrm>
          <a:off x="1270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32529</xdr:rowOff>
    </xdr:from>
    <xdr:ext cx="762000" cy="259045"/>
    <xdr:sp macro="" textlink="">
      <xdr:nvSpPr>
        <xdr:cNvPr id="92" name="テキスト ボックス 91"/>
        <xdr:cNvSpPr txBox="1"/>
      </xdr:nvSpPr>
      <xdr:spPr>
        <a:xfrm>
          <a:off x="939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ポイント上昇しており、岩手県平均を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要因として、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各種業務委託料及び電算機器に係る等賃借料の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増が挙げられる。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町では、人件費が他団体と比較して低い状況である一方で、公共施設の指定管理料、業務の効率化や新規施策の展開に伴う委託料等の増加により、近年は物件費の増加傾向が続いている。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今後は事務事業の見直しや効率化により、物件費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全体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の圧縮を図る。　</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96520</xdr:rowOff>
    </xdr:from>
    <xdr:to>
      <xdr:col>82</xdr:col>
      <xdr:colOff>107950</xdr:colOff>
      <xdr:row>16</xdr:row>
      <xdr:rowOff>111760</xdr:rowOff>
    </xdr:to>
    <xdr:cxnSp macro="">
      <xdr:nvCxnSpPr>
        <xdr:cNvPr id="125" name="直線コネクタ 124"/>
        <xdr:cNvCxnSpPr/>
      </xdr:nvCxnSpPr>
      <xdr:spPr>
        <a:xfrm>
          <a:off x="15671800" y="28397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31767</xdr:rowOff>
    </xdr:from>
    <xdr:ext cx="762000" cy="259045"/>
    <xdr:sp macro="" textlink="">
      <xdr:nvSpPr>
        <xdr:cNvPr id="126" name="物件費平均値テキスト"/>
        <xdr:cNvSpPr txBox="1"/>
      </xdr:nvSpPr>
      <xdr:spPr>
        <a:xfrm>
          <a:off x="16598900" y="2603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66040</xdr:rowOff>
    </xdr:from>
    <xdr:to>
      <xdr:col>78</xdr:col>
      <xdr:colOff>69850</xdr:colOff>
      <xdr:row>16</xdr:row>
      <xdr:rowOff>96520</xdr:rowOff>
    </xdr:to>
    <xdr:cxnSp macro="">
      <xdr:nvCxnSpPr>
        <xdr:cNvPr id="128" name="直線コネクタ 127"/>
        <xdr:cNvCxnSpPr/>
      </xdr:nvCxnSpPr>
      <xdr:spPr>
        <a:xfrm>
          <a:off x="14782800" y="2809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0" name="テキスト ボックス 129"/>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153670</xdr:rowOff>
    </xdr:from>
    <xdr:to>
      <xdr:col>73</xdr:col>
      <xdr:colOff>180975</xdr:colOff>
      <xdr:row>16</xdr:row>
      <xdr:rowOff>66040</xdr:rowOff>
    </xdr:to>
    <xdr:cxnSp macro="">
      <xdr:nvCxnSpPr>
        <xdr:cNvPr id="131" name="直線コネクタ 130"/>
        <xdr:cNvCxnSpPr/>
      </xdr:nvCxnSpPr>
      <xdr:spPr>
        <a:xfrm>
          <a:off x="13893800" y="27254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3" name="テキスト ボックス 132"/>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77470</xdr:rowOff>
    </xdr:from>
    <xdr:to>
      <xdr:col>69</xdr:col>
      <xdr:colOff>92075</xdr:colOff>
      <xdr:row>15</xdr:row>
      <xdr:rowOff>153670</xdr:rowOff>
    </xdr:to>
    <xdr:cxnSp macro="">
      <xdr:nvCxnSpPr>
        <xdr:cNvPr id="134" name="直線コネクタ 133"/>
        <xdr:cNvCxnSpPr/>
      </xdr:nvCxnSpPr>
      <xdr:spPr>
        <a:xfrm>
          <a:off x="13004800" y="2649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36" name="テキスト ボックス 135"/>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38" name="テキスト ボックス 137"/>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60960</xdr:rowOff>
    </xdr:from>
    <xdr:to>
      <xdr:col>82</xdr:col>
      <xdr:colOff>158750</xdr:colOff>
      <xdr:row>16</xdr:row>
      <xdr:rowOff>162560</xdr:rowOff>
    </xdr:to>
    <xdr:sp macro="" textlink="">
      <xdr:nvSpPr>
        <xdr:cNvPr id="144" name="楕円 143"/>
        <xdr:cNvSpPr/>
      </xdr:nvSpPr>
      <xdr:spPr>
        <a:xfrm>
          <a:off x="164592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33037</xdr:rowOff>
    </xdr:from>
    <xdr:ext cx="762000" cy="259045"/>
    <xdr:sp macro="" textlink="">
      <xdr:nvSpPr>
        <xdr:cNvPr id="145" name="物件費該当値テキスト"/>
        <xdr:cNvSpPr txBox="1"/>
      </xdr:nvSpPr>
      <xdr:spPr>
        <a:xfrm>
          <a:off x="165989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45720</xdr:rowOff>
    </xdr:from>
    <xdr:to>
      <xdr:col>78</xdr:col>
      <xdr:colOff>120650</xdr:colOff>
      <xdr:row>16</xdr:row>
      <xdr:rowOff>147320</xdr:rowOff>
    </xdr:to>
    <xdr:sp macro="" textlink="">
      <xdr:nvSpPr>
        <xdr:cNvPr id="146" name="楕円 145"/>
        <xdr:cNvSpPr/>
      </xdr:nvSpPr>
      <xdr:spPr>
        <a:xfrm>
          <a:off x="15621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132097</xdr:rowOff>
    </xdr:from>
    <xdr:ext cx="736600" cy="259045"/>
    <xdr:sp macro="" textlink="">
      <xdr:nvSpPr>
        <xdr:cNvPr id="147" name="テキスト ボックス 146"/>
        <xdr:cNvSpPr txBox="1"/>
      </xdr:nvSpPr>
      <xdr:spPr>
        <a:xfrm>
          <a:off x="15290800" y="287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xdr:rowOff>
    </xdr:from>
    <xdr:to>
      <xdr:col>74</xdr:col>
      <xdr:colOff>31750</xdr:colOff>
      <xdr:row>16</xdr:row>
      <xdr:rowOff>116840</xdr:rowOff>
    </xdr:to>
    <xdr:sp macro="" textlink="">
      <xdr:nvSpPr>
        <xdr:cNvPr id="148" name="楕円 147"/>
        <xdr:cNvSpPr/>
      </xdr:nvSpPr>
      <xdr:spPr>
        <a:xfrm>
          <a:off x="14732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101617</xdr:rowOff>
    </xdr:from>
    <xdr:ext cx="762000" cy="259045"/>
    <xdr:sp macro="" textlink="">
      <xdr:nvSpPr>
        <xdr:cNvPr id="149" name="テキスト ボックス 148"/>
        <xdr:cNvSpPr txBox="1"/>
      </xdr:nvSpPr>
      <xdr:spPr>
        <a:xfrm>
          <a:off x="14401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102870</xdr:rowOff>
    </xdr:from>
    <xdr:to>
      <xdr:col>69</xdr:col>
      <xdr:colOff>142875</xdr:colOff>
      <xdr:row>16</xdr:row>
      <xdr:rowOff>33020</xdr:rowOff>
    </xdr:to>
    <xdr:sp macro="" textlink="">
      <xdr:nvSpPr>
        <xdr:cNvPr id="150" name="楕円 149"/>
        <xdr:cNvSpPr/>
      </xdr:nvSpPr>
      <xdr:spPr>
        <a:xfrm>
          <a:off x="13843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43197</xdr:rowOff>
    </xdr:from>
    <xdr:ext cx="762000" cy="259045"/>
    <xdr:sp macro="" textlink="">
      <xdr:nvSpPr>
        <xdr:cNvPr id="151" name="テキスト ボックス 150"/>
        <xdr:cNvSpPr txBox="1"/>
      </xdr:nvSpPr>
      <xdr:spPr>
        <a:xfrm>
          <a:off x="13512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26670</xdr:rowOff>
    </xdr:from>
    <xdr:to>
      <xdr:col>65</xdr:col>
      <xdr:colOff>53975</xdr:colOff>
      <xdr:row>15</xdr:row>
      <xdr:rowOff>128270</xdr:rowOff>
    </xdr:to>
    <xdr:sp macro="" textlink="">
      <xdr:nvSpPr>
        <xdr:cNvPr id="152" name="楕円 151"/>
        <xdr:cNvSpPr/>
      </xdr:nvSpPr>
      <xdr:spPr>
        <a:xfrm>
          <a:off x="12954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138447</xdr:rowOff>
    </xdr:from>
    <xdr:ext cx="762000" cy="259045"/>
    <xdr:sp macro="" textlink="">
      <xdr:nvSpPr>
        <xdr:cNvPr id="153" name="テキスト ボックス 152"/>
        <xdr:cNvSpPr txBox="1"/>
      </xdr:nvSpPr>
      <xdr:spPr>
        <a:xfrm>
          <a:off x="12623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ポイント低下し、岩手県平均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要因として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、歳出では扶助費全体で増加しているものの、歳入において保育所運営費交付金等児童福祉費に係る特定財源が増加したことが挙げられる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町では、子ども子育て支援施策を積極的に実施しているほか、高齢化が進んでいることにより、近年は扶助費の増加傾向が続いている。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事務事業の見直しによる各種給付・助成の適正化、町民の健康増進施策の推進により、扶助費の抑制に努める。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34472</xdr:rowOff>
    </xdr:from>
    <xdr:to>
      <xdr:col>24</xdr:col>
      <xdr:colOff>25400</xdr:colOff>
      <xdr:row>56</xdr:row>
      <xdr:rowOff>132443</xdr:rowOff>
    </xdr:to>
    <xdr:cxnSp macro="">
      <xdr:nvCxnSpPr>
        <xdr:cNvPr id="188" name="直線コネクタ 187"/>
        <xdr:cNvCxnSpPr/>
      </xdr:nvCxnSpPr>
      <xdr:spPr>
        <a:xfrm flipV="1">
          <a:off x="3987800" y="96356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75492</xdr:rowOff>
    </xdr:from>
    <xdr:ext cx="762000" cy="259045"/>
    <xdr:sp macro="" textlink="">
      <xdr:nvSpPr>
        <xdr:cNvPr id="189" name="扶助費平均値テキスト"/>
        <xdr:cNvSpPr txBox="1"/>
      </xdr:nvSpPr>
      <xdr:spPr>
        <a:xfrm>
          <a:off x="4914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132443</xdr:rowOff>
    </xdr:from>
    <xdr:to>
      <xdr:col>19</xdr:col>
      <xdr:colOff>187325</xdr:colOff>
      <xdr:row>56</xdr:row>
      <xdr:rowOff>143328</xdr:rowOff>
    </xdr:to>
    <xdr:cxnSp macro="">
      <xdr:nvCxnSpPr>
        <xdr:cNvPr id="191" name="直線コネクタ 190"/>
        <xdr:cNvCxnSpPr/>
      </xdr:nvCxnSpPr>
      <xdr:spPr>
        <a:xfrm flipV="1">
          <a:off x="3098800" y="9733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162378</xdr:rowOff>
    </xdr:from>
    <xdr:to>
      <xdr:col>15</xdr:col>
      <xdr:colOff>98425</xdr:colOff>
      <xdr:row>56</xdr:row>
      <xdr:rowOff>143328</xdr:rowOff>
    </xdr:to>
    <xdr:cxnSp macro="">
      <xdr:nvCxnSpPr>
        <xdr:cNvPr id="194" name="直線コネクタ 193"/>
        <xdr:cNvCxnSpPr/>
      </xdr:nvCxnSpPr>
      <xdr:spPr>
        <a:xfrm>
          <a:off x="2209800" y="9592128"/>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196" name="テキスト ボックス 195"/>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55</xdr:row>
      <xdr:rowOff>162378</xdr:rowOff>
    </xdr:to>
    <xdr:cxnSp macro="">
      <xdr:nvCxnSpPr>
        <xdr:cNvPr id="197" name="直線コネクタ 196"/>
        <xdr:cNvCxnSpPr/>
      </xdr:nvCxnSpPr>
      <xdr:spPr>
        <a:xfrm>
          <a:off x="1320800" y="95485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1" name="テキスト ボックス 200"/>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155122</xdr:rowOff>
    </xdr:from>
    <xdr:to>
      <xdr:col>24</xdr:col>
      <xdr:colOff>76200</xdr:colOff>
      <xdr:row>56</xdr:row>
      <xdr:rowOff>85272</xdr:rowOff>
    </xdr:to>
    <xdr:sp macro="" textlink="">
      <xdr:nvSpPr>
        <xdr:cNvPr id="207" name="楕円 206"/>
        <xdr:cNvSpPr/>
      </xdr:nvSpPr>
      <xdr:spPr>
        <a:xfrm>
          <a:off x="4775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199</xdr:rowOff>
    </xdr:from>
    <xdr:ext cx="762000" cy="259045"/>
    <xdr:sp macro="" textlink="">
      <xdr:nvSpPr>
        <xdr:cNvPr id="208" name="扶助費該当値テキスト"/>
        <xdr:cNvSpPr txBox="1"/>
      </xdr:nvSpPr>
      <xdr:spPr>
        <a:xfrm>
          <a:off x="49149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81643</xdr:rowOff>
    </xdr:from>
    <xdr:to>
      <xdr:col>20</xdr:col>
      <xdr:colOff>38100</xdr:colOff>
      <xdr:row>57</xdr:row>
      <xdr:rowOff>11793</xdr:rowOff>
    </xdr:to>
    <xdr:sp macro="" textlink="">
      <xdr:nvSpPr>
        <xdr:cNvPr id="209" name="楕円 208"/>
        <xdr:cNvSpPr/>
      </xdr:nvSpPr>
      <xdr:spPr>
        <a:xfrm>
          <a:off x="3937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210" name="テキスト ボックス 209"/>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92528</xdr:rowOff>
    </xdr:from>
    <xdr:to>
      <xdr:col>15</xdr:col>
      <xdr:colOff>149225</xdr:colOff>
      <xdr:row>57</xdr:row>
      <xdr:rowOff>22678</xdr:rowOff>
    </xdr:to>
    <xdr:sp macro="" textlink="">
      <xdr:nvSpPr>
        <xdr:cNvPr id="211" name="楕円 210"/>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212" name="テキスト ボックス 211"/>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111578</xdr:rowOff>
    </xdr:from>
    <xdr:to>
      <xdr:col>11</xdr:col>
      <xdr:colOff>60325</xdr:colOff>
      <xdr:row>56</xdr:row>
      <xdr:rowOff>41728</xdr:rowOff>
    </xdr:to>
    <xdr:sp macro="" textlink="">
      <xdr:nvSpPr>
        <xdr:cNvPr id="213" name="楕円 212"/>
        <xdr:cNvSpPr/>
      </xdr:nvSpPr>
      <xdr:spPr>
        <a:xfrm>
          <a:off x="2159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14" name="テキスト ボックス 213"/>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5" name="楕円 214"/>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16" name="テキスト ボックス 215"/>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、岩手県平均を</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ポイント、類似団体平均を</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ポイント下回っている。比率の内訳は、繰出金が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9.3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ポイント、維持補修費が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要因として、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道路橋りょうに係る維持補修費が減少したことが挙げられる。道路橋りょう等のインフラ及び公共施設等については計画的な維持補修を実施し、財政負担が偏らないよう配慮する。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また、繰出金においても</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医療や介護サービス等に係る給付費</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増加に伴って国民健康保険事業・介護保険事業・後期高齢者医療の各特別会計への繰出金も増加することから、今後の動向に注視しながら、適切な財政運営に努める。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56</xdr:row>
      <xdr:rowOff>3175</xdr:rowOff>
    </xdr:to>
    <xdr:cxnSp macro="">
      <xdr:nvCxnSpPr>
        <xdr:cNvPr id="253" name="直線コネクタ 252"/>
        <xdr:cNvCxnSpPr/>
      </xdr:nvCxnSpPr>
      <xdr:spPr>
        <a:xfrm flipV="1">
          <a:off x="15671800" y="9499600"/>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57802</xdr:rowOff>
    </xdr:from>
    <xdr:ext cx="762000" cy="259045"/>
    <xdr:sp macro="" textlink="">
      <xdr:nvSpPr>
        <xdr:cNvPr id="254" name="その他平均値テキスト"/>
        <xdr:cNvSpPr txBox="1"/>
      </xdr:nvSpPr>
      <xdr:spPr>
        <a:xfrm>
          <a:off x="16598900" y="9659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22225</xdr:rowOff>
    </xdr:from>
    <xdr:to>
      <xdr:col>78</xdr:col>
      <xdr:colOff>69850</xdr:colOff>
      <xdr:row>56</xdr:row>
      <xdr:rowOff>3175</xdr:rowOff>
    </xdr:to>
    <xdr:cxnSp macro="">
      <xdr:nvCxnSpPr>
        <xdr:cNvPr id="256" name="直線コネクタ 255"/>
        <xdr:cNvCxnSpPr/>
      </xdr:nvCxnSpPr>
      <xdr:spPr>
        <a:xfrm>
          <a:off x="14782800" y="945197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57802</xdr:rowOff>
    </xdr:from>
    <xdr:ext cx="736600" cy="259045"/>
    <xdr:sp macro="" textlink="">
      <xdr:nvSpPr>
        <xdr:cNvPr id="258" name="テキスト ボックス 257"/>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3175</xdr:rowOff>
    </xdr:from>
    <xdr:to>
      <xdr:col>73</xdr:col>
      <xdr:colOff>180975</xdr:colOff>
      <xdr:row>55</xdr:row>
      <xdr:rowOff>22225</xdr:rowOff>
    </xdr:to>
    <xdr:cxnSp macro="">
      <xdr:nvCxnSpPr>
        <xdr:cNvPr id="259" name="直線コネクタ 258"/>
        <xdr:cNvCxnSpPr/>
      </xdr:nvCxnSpPr>
      <xdr:spPr>
        <a:xfrm>
          <a:off x="13893800" y="94329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61" name="テキスト ボックス 260"/>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xdr:rowOff>
    </xdr:from>
    <xdr:to>
      <xdr:col>69</xdr:col>
      <xdr:colOff>92075</xdr:colOff>
      <xdr:row>55</xdr:row>
      <xdr:rowOff>88900</xdr:rowOff>
    </xdr:to>
    <xdr:cxnSp macro="">
      <xdr:nvCxnSpPr>
        <xdr:cNvPr id="262" name="直線コネクタ 261"/>
        <xdr:cNvCxnSpPr/>
      </xdr:nvCxnSpPr>
      <xdr:spPr>
        <a:xfrm flipV="1">
          <a:off x="13004800" y="94329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64" name="テキスト ボックス 263"/>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38752</xdr:rowOff>
    </xdr:from>
    <xdr:ext cx="762000" cy="259045"/>
    <xdr:sp macro="" textlink="">
      <xdr:nvSpPr>
        <xdr:cNvPr id="266" name="テキスト ボックス 265"/>
        <xdr:cNvSpPr txBox="1"/>
      </xdr:nvSpPr>
      <xdr:spPr>
        <a:xfrm>
          <a:off x="12623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72" name="楕円 271"/>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73" name="その他該当値テキスト"/>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123825</xdr:rowOff>
    </xdr:from>
    <xdr:to>
      <xdr:col>78</xdr:col>
      <xdr:colOff>120650</xdr:colOff>
      <xdr:row>56</xdr:row>
      <xdr:rowOff>53975</xdr:rowOff>
    </xdr:to>
    <xdr:sp macro="" textlink="">
      <xdr:nvSpPr>
        <xdr:cNvPr id="274" name="楕円 273"/>
        <xdr:cNvSpPr/>
      </xdr:nvSpPr>
      <xdr:spPr>
        <a:xfrm>
          <a:off x="15621000" y="95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64152</xdr:rowOff>
    </xdr:from>
    <xdr:ext cx="736600" cy="259045"/>
    <xdr:sp macro="" textlink="">
      <xdr:nvSpPr>
        <xdr:cNvPr id="275" name="テキスト ボックス 274"/>
        <xdr:cNvSpPr txBox="1"/>
      </xdr:nvSpPr>
      <xdr:spPr>
        <a:xfrm>
          <a:off x="15290800" y="9322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142875</xdr:rowOff>
    </xdr:from>
    <xdr:to>
      <xdr:col>74</xdr:col>
      <xdr:colOff>31750</xdr:colOff>
      <xdr:row>55</xdr:row>
      <xdr:rowOff>73025</xdr:rowOff>
    </xdr:to>
    <xdr:sp macro="" textlink="">
      <xdr:nvSpPr>
        <xdr:cNvPr id="276" name="楕円 275"/>
        <xdr:cNvSpPr/>
      </xdr:nvSpPr>
      <xdr:spPr>
        <a:xfrm>
          <a:off x="14732000" y="94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83202</xdr:rowOff>
    </xdr:from>
    <xdr:ext cx="762000" cy="259045"/>
    <xdr:sp macro="" textlink="">
      <xdr:nvSpPr>
        <xdr:cNvPr id="277" name="テキスト ボックス 276"/>
        <xdr:cNvSpPr txBox="1"/>
      </xdr:nvSpPr>
      <xdr:spPr>
        <a:xfrm>
          <a:off x="14401800" y="917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123825</xdr:rowOff>
    </xdr:from>
    <xdr:to>
      <xdr:col>69</xdr:col>
      <xdr:colOff>142875</xdr:colOff>
      <xdr:row>55</xdr:row>
      <xdr:rowOff>53975</xdr:rowOff>
    </xdr:to>
    <xdr:sp macro="" textlink="">
      <xdr:nvSpPr>
        <xdr:cNvPr id="278" name="楕円 277"/>
        <xdr:cNvSpPr/>
      </xdr:nvSpPr>
      <xdr:spPr>
        <a:xfrm>
          <a:off x="13843000" y="938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64152</xdr:rowOff>
    </xdr:from>
    <xdr:ext cx="762000" cy="259045"/>
    <xdr:sp macro="" textlink="">
      <xdr:nvSpPr>
        <xdr:cNvPr id="279" name="テキスト ボックス 278"/>
        <xdr:cNvSpPr txBox="1"/>
      </xdr:nvSpPr>
      <xdr:spPr>
        <a:xfrm>
          <a:off x="13512800" y="915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38100</xdr:rowOff>
    </xdr:from>
    <xdr:to>
      <xdr:col>65</xdr:col>
      <xdr:colOff>53975</xdr:colOff>
      <xdr:row>55</xdr:row>
      <xdr:rowOff>139700</xdr:rowOff>
    </xdr:to>
    <xdr:sp macro="" textlink="">
      <xdr:nvSpPr>
        <xdr:cNvPr id="280" name="楕円 279"/>
        <xdr:cNvSpPr/>
      </xdr:nvSpPr>
      <xdr:spPr>
        <a:xfrm>
          <a:off x="12954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149877</xdr:rowOff>
    </xdr:from>
    <xdr:ext cx="762000" cy="259045"/>
    <xdr:sp macro="" textlink="">
      <xdr:nvSpPr>
        <xdr:cNvPr id="281" name="テキスト ボックス 280"/>
        <xdr:cNvSpPr txBox="1"/>
      </xdr:nvSpPr>
      <xdr:spPr>
        <a:xfrm>
          <a:off x="12623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ポイント上昇しており、岩手県平均を</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8.4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ポイント、類似団体平均を</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7.9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大きな</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要因として、下水道事業に対する負担金の増が挙げら</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れる。本町では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公共下水道・農業集落排水事業や一部事務組合に対する負担金のほか、子ども子育て支援や移住定住、主要産業である農業等の各種支援施策の充実を図ってきたことにより、他団体と比較して高い状況となっ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厳しい財政状況であることから、特に町単独補助については、事業内容や各団体の財務状況等を精査しながら、定期的な見直しや補助期限の設定、段階的な廃止を検討し、補助金・負担金の適正化を図る。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117856</xdr:rowOff>
    </xdr:from>
    <xdr:to>
      <xdr:col>82</xdr:col>
      <xdr:colOff>107950</xdr:colOff>
      <xdr:row>39</xdr:row>
      <xdr:rowOff>42418</xdr:rowOff>
    </xdr:to>
    <xdr:cxnSp macro="">
      <xdr:nvCxnSpPr>
        <xdr:cNvPr id="311" name="直線コネクタ 310"/>
        <xdr:cNvCxnSpPr/>
      </xdr:nvCxnSpPr>
      <xdr:spPr>
        <a:xfrm>
          <a:off x="15671800" y="663295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2"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99568</xdr:rowOff>
    </xdr:from>
    <xdr:to>
      <xdr:col>78</xdr:col>
      <xdr:colOff>69850</xdr:colOff>
      <xdr:row>38</xdr:row>
      <xdr:rowOff>117856</xdr:rowOff>
    </xdr:to>
    <xdr:cxnSp macro="">
      <xdr:nvCxnSpPr>
        <xdr:cNvPr id="314" name="直線コネクタ 313"/>
        <xdr:cNvCxnSpPr/>
      </xdr:nvCxnSpPr>
      <xdr:spPr>
        <a:xfrm>
          <a:off x="14782800" y="66146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6" name="テキスト ボックス 315"/>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99568</xdr:rowOff>
    </xdr:from>
    <xdr:to>
      <xdr:col>73</xdr:col>
      <xdr:colOff>180975</xdr:colOff>
      <xdr:row>39</xdr:row>
      <xdr:rowOff>19558</xdr:rowOff>
    </xdr:to>
    <xdr:cxnSp macro="">
      <xdr:nvCxnSpPr>
        <xdr:cNvPr id="317" name="直線コネクタ 316"/>
        <xdr:cNvCxnSpPr/>
      </xdr:nvCxnSpPr>
      <xdr:spPr>
        <a:xfrm flipV="1">
          <a:off x="13893800" y="66146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9" name="テキスト ボックス 318"/>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19558</xdr:rowOff>
    </xdr:from>
    <xdr:to>
      <xdr:col>69</xdr:col>
      <xdr:colOff>92075</xdr:colOff>
      <xdr:row>39</xdr:row>
      <xdr:rowOff>92710</xdr:rowOff>
    </xdr:to>
    <xdr:cxnSp macro="">
      <xdr:nvCxnSpPr>
        <xdr:cNvPr id="320" name="直線コネクタ 319"/>
        <xdr:cNvCxnSpPr/>
      </xdr:nvCxnSpPr>
      <xdr:spPr>
        <a:xfrm flipV="1">
          <a:off x="13004800" y="67061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2" name="テキスト ボックス 321"/>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24" name="テキスト ボックス 323"/>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163068</xdr:rowOff>
    </xdr:from>
    <xdr:to>
      <xdr:col>82</xdr:col>
      <xdr:colOff>158750</xdr:colOff>
      <xdr:row>39</xdr:row>
      <xdr:rowOff>93218</xdr:rowOff>
    </xdr:to>
    <xdr:sp macro="" textlink="">
      <xdr:nvSpPr>
        <xdr:cNvPr id="330" name="楕円 329"/>
        <xdr:cNvSpPr/>
      </xdr:nvSpPr>
      <xdr:spPr>
        <a:xfrm>
          <a:off x="164592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135145</xdr:rowOff>
    </xdr:from>
    <xdr:ext cx="762000" cy="259045"/>
    <xdr:sp macro="" textlink="">
      <xdr:nvSpPr>
        <xdr:cNvPr id="331" name="補助費等該当値テキスト"/>
        <xdr:cNvSpPr txBox="1"/>
      </xdr:nvSpPr>
      <xdr:spPr>
        <a:xfrm>
          <a:off x="165989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67056</xdr:rowOff>
    </xdr:from>
    <xdr:to>
      <xdr:col>78</xdr:col>
      <xdr:colOff>120650</xdr:colOff>
      <xdr:row>38</xdr:row>
      <xdr:rowOff>168656</xdr:rowOff>
    </xdr:to>
    <xdr:sp macro="" textlink="">
      <xdr:nvSpPr>
        <xdr:cNvPr id="332" name="楕円 331"/>
        <xdr:cNvSpPr/>
      </xdr:nvSpPr>
      <xdr:spPr>
        <a:xfrm>
          <a:off x="15621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153433</xdr:rowOff>
    </xdr:from>
    <xdr:ext cx="736600" cy="259045"/>
    <xdr:sp macro="" textlink="">
      <xdr:nvSpPr>
        <xdr:cNvPr id="333" name="テキスト ボックス 332"/>
        <xdr:cNvSpPr txBox="1"/>
      </xdr:nvSpPr>
      <xdr:spPr>
        <a:xfrm>
          <a:off x="15290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48768</xdr:rowOff>
    </xdr:from>
    <xdr:to>
      <xdr:col>74</xdr:col>
      <xdr:colOff>31750</xdr:colOff>
      <xdr:row>38</xdr:row>
      <xdr:rowOff>150368</xdr:rowOff>
    </xdr:to>
    <xdr:sp macro="" textlink="">
      <xdr:nvSpPr>
        <xdr:cNvPr id="334" name="楕円 333"/>
        <xdr:cNvSpPr/>
      </xdr:nvSpPr>
      <xdr:spPr>
        <a:xfrm>
          <a:off x="14732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135145</xdr:rowOff>
    </xdr:from>
    <xdr:ext cx="762000" cy="259045"/>
    <xdr:sp macro="" textlink="">
      <xdr:nvSpPr>
        <xdr:cNvPr id="335" name="テキスト ボックス 334"/>
        <xdr:cNvSpPr txBox="1"/>
      </xdr:nvSpPr>
      <xdr:spPr>
        <a:xfrm>
          <a:off x="14401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140208</xdr:rowOff>
    </xdr:from>
    <xdr:to>
      <xdr:col>69</xdr:col>
      <xdr:colOff>142875</xdr:colOff>
      <xdr:row>39</xdr:row>
      <xdr:rowOff>70358</xdr:rowOff>
    </xdr:to>
    <xdr:sp macro="" textlink="">
      <xdr:nvSpPr>
        <xdr:cNvPr id="336" name="楕円 335"/>
        <xdr:cNvSpPr/>
      </xdr:nvSpPr>
      <xdr:spPr>
        <a:xfrm>
          <a:off x="13843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55135</xdr:rowOff>
    </xdr:from>
    <xdr:ext cx="762000" cy="259045"/>
    <xdr:sp macro="" textlink="">
      <xdr:nvSpPr>
        <xdr:cNvPr id="337" name="テキスト ボックス 336"/>
        <xdr:cNvSpPr txBox="1"/>
      </xdr:nvSpPr>
      <xdr:spPr>
        <a:xfrm>
          <a:off x="13512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41910</xdr:rowOff>
    </xdr:from>
    <xdr:to>
      <xdr:col>65</xdr:col>
      <xdr:colOff>53975</xdr:colOff>
      <xdr:row>39</xdr:row>
      <xdr:rowOff>143510</xdr:rowOff>
    </xdr:to>
    <xdr:sp macro="" textlink="">
      <xdr:nvSpPr>
        <xdr:cNvPr id="338" name="楕円 337"/>
        <xdr:cNvSpPr/>
      </xdr:nvSpPr>
      <xdr:spPr>
        <a:xfrm>
          <a:off x="12954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128287</xdr:rowOff>
    </xdr:from>
    <xdr:ext cx="762000" cy="259045"/>
    <xdr:sp macro="" textlink="">
      <xdr:nvSpPr>
        <xdr:cNvPr id="339" name="テキスト ボックス 338"/>
        <xdr:cNvSpPr txBox="1"/>
      </xdr:nvSpPr>
      <xdr:spPr>
        <a:xfrm>
          <a:off x="12623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しており、岩手県平均を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要因として、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矢幅駅周辺土地区画整理事業に係る町債の元利償還金の増が挙げられる。同事業に係る町債の償還は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今後数年間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がピークであり、この期間は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公債費が増加する見込みである。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今後も町債発行規模の適正化や投資的経費及び公債費の平準化を図りながら、健全な財政運営に努める。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58420</xdr:rowOff>
    </xdr:from>
    <xdr:to>
      <xdr:col>24</xdr:col>
      <xdr:colOff>25400</xdr:colOff>
      <xdr:row>78</xdr:row>
      <xdr:rowOff>149861</xdr:rowOff>
    </xdr:to>
    <xdr:cxnSp macro="">
      <xdr:nvCxnSpPr>
        <xdr:cNvPr id="372" name="直線コネクタ 371"/>
        <xdr:cNvCxnSpPr/>
      </xdr:nvCxnSpPr>
      <xdr:spPr>
        <a:xfrm>
          <a:off x="3987800" y="1343152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3" name="公債費平均値テキスト"/>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58420</xdr:rowOff>
    </xdr:from>
    <xdr:to>
      <xdr:col>19</xdr:col>
      <xdr:colOff>187325</xdr:colOff>
      <xdr:row>78</xdr:row>
      <xdr:rowOff>66039</xdr:rowOff>
    </xdr:to>
    <xdr:cxnSp macro="">
      <xdr:nvCxnSpPr>
        <xdr:cNvPr id="375" name="直線コネクタ 374"/>
        <xdr:cNvCxnSpPr/>
      </xdr:nvCxnSpPr>
      <xdr:spPr>
        <a:xfrm flipV="1">
          <a:off x="3098800" y="134315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7" name="テキスト ボックス 376"/>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20320</xdr:rowOff>
    </xdr:from>
    <xdr:to>
      <xdr:col>15</xdr:col>
      <xdr:colOff>98425</xdr:colOff>
      <xdr:row>78</xdr:row>
      <xdr:rowOff>66039</xdr:rowOff>
    </xdr:to>
    <xdr:cxnSp macro="">
      <xdr:nvCxnSpPr>
        <xdr:cNvPr id="378" name="直線コネクタ 377"/>
        <xdr:cNvCxnSpPr/>
      </xdr:nvCxnSpPr>
      <xdr:spPr>
        <a:xfrm>
          <a:off x="2209800" y="133934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80" name="テキスト ボックス 379"/>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20320</xdr:rowOff>
    </xdr:from>
    <xdr:to>
      <xdr:col>11</xdr:col>
      <xdr:colOff>9525</xdr:colOff>
      <xdr:row>78</xdr:row>
      <xdr:rowOff>88900</xdr:rowOff>
    </xdr:to>
    <xdr:cxnSp macro="">
      <xdr:nvCxnSpPr>
        <xdr:cNvPr id="381" name="直線コネクタ 380"/>
        <xdr:cNvCxnSpPr/>
      </xdr:nvCxnSpPr>
      <xdr:spPr>
        <a:xfrm flipV="1">
          <a:off x="1320800" y="13393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3" name="テキスト ボックス 382"/>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85" name="テキスト ボックス 384"/>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99061</xdr:rowOff>
    </xdr:from>
    <xdr:to>
      <xdr:col>24</xdr:col>
      <xdr:colOff>76200</xdr:colOff>
      <xdr:row>79</xdr:row>
      <xdr:rowOff>29211</xdr:rowOff>
    </xdr:to>
    <xdr:sp macro="" textlink="">
      <xdr:nvSpPr>
        <xdr:cNvPr id="391" name="楕円 390"/>
        <xdr:cNvSpPr/>
      </xdr:nvSpPr>
      <xdr:spPr>
        <a:xfrm>
          <a:off x="4775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71138</xdr:rowOff>
    </xdr:from>
    <xdr:ext cx="762000" cy="259045"/>
    <xdr:sp macro="" textlink="">
      <xdr:nvSpPr>
        <xdr:cNvPr id="392" name="公債費該当値テキスト"/>
        <xdr:cNvSpPr txBox="1"/>
      </xdr:nvSpPr>
      <xdr:spPr>
        <a:xfrm>
          <a:off x="4914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xdr:rowOff>
    </xdr:from>
    <xdr:to>
      <xdr:col>20</xdr:col>
      <xdr:colOff>38100</xdr:colOff>
      <xdr:row>78</xdr:row>
      <xdr:rowOff>109220</xdr:rowOff>
    </xdr:to>
    <xdr:sp macro="" textlink="">
      <xdr:nvSpPr>
        <xdr:cNvPr id="393" name="楕円 392"/>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93997</xdr:rowOff>
    </xdr:from>
    <xdr:ext cx="736600" cy="259045"/>
    <xdr:sp macro="" textlink="">
      <xdr:nvSpPr>
        <xdr:cNvPr id="394" name="テキスト ボックス 393"/>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15239</xdr:rowOff>
    </xdr:from>
    <xdr:to>
      <xdr:col>15</xdr:col>
      <xdr:colOff>149225</xdr:colOff>
      <xdr:row>78</xdr:row>
      <xdr:rowOff>116839</xdr:rowOff>
    </xdr:to>
    <xdr:sp macro="" textlink="">
      <xdr:nvSpPr>
        <xdr:cNvPr id="395" name="楕円 394"/>
        <xdr:cNvSpPr/>
      </xdr:nvSpPr>
      <xdr:spPr>
        <a:xfrm>
          <a:off x="3048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101616</xdr:rowOff>
    </xdr:from>
    <xdr:ext cx="762000" cy="259045"/>
    <xdr:sp macro="" textlink="">
      <xdr:nvSpPr>
        <xdr:cNvPr id="396" name="テキスト ボックス 395"/>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140970</xdr:rowOff>
    </xdr:from>
    <xdr:to>
      <xdr:col>11</xdr:col>
      <xdr:colOff>60325</xdr:colOff>
      <xdr:row>78</xdr:row>
      <xdr:rowOff>71120</xdr:rowOff>
    </xdr:to>
    <xdr:sp macro="" textlink="">
      <xdr:nvSpPr>
        <xdr:cNvPr id="397" name="楕円 396"/>
        <xdr:cNvSpPr/>
      </xdr:nvSpPr>
      <xdr:spPr>
        <a:xfrm>
          <a:off x="2159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55897</xdr:rowOff>
    </xdr:from>
    <xdr:ext cx="762000" cy="259045"/>
    <xdr:sp macro="" textlink="">
      <xdr:nvSpPr>
        <xdr:cNvPr id="398" name="テキスト ボックス 397"/>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38100</xdr:rowOff>
    </xdr:from>
    <xdr:to>
      <xdr:col>6</xdr:col>
      <xdr:colOff>171450</xdr:colOff>
      <xdr:row>78</xdr:row>
      <xdr:rowOff>139700</xdr:rowOff>
    </xdr:to>
    <xdr:sp macro="" textlink="">
      <xdr:nvSpPr>
        <xdr:cNvPr id="399" name="楕円 398"/>
        <xdr:cNvSpPr/>
      </xdr:nvSpPr>
      <xdr:spPr>
        <a:xfrm>
          <a:off x="1270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124477</xdr:rowOff>
    </xdr:from>
    <xdr:ext cx="762000" cy="259045"/>
    <xdr:sp macro="" textlink="">
      <xdr:nvSpPr>
        <xdr:cNvPr id="400" name="テキスト ボックス 399"/>
        <xdr:cNvSpPr txBox="1"/>
      </xdr:nvSpPr>
      <xdr:spPr>
        <a:xfrm>
          <a:off x="939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数値に変化はないが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、岩手県平均を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物件費及び補助費等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経常収支比率の割合が他団体と比較して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特に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高い状況であり、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経常収支比率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全体を押し上げている状況である。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財政構造の硬直化が懸念されることから、今後は自主財源の確保と事務事業の見直しにより経常経費の圧縮に努める。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19558</xdr:rowOff>
    </xdr:from>
    <xdr:to>
      <xdr:col>82</xdr:col>
      <xdr:colOff>107950</xdr:colOff>
      <xdr:row>79</xdr:row>
      <xdr:rowOff>19558</xdr:rowOff>
    </xdr:to>
    <xdr:cxnSp macro="">
      <xdr:nvCxnSpPr>
        <xdr:cNvPr id="431" name="直線コネクタ 430"/>
        <xdr:cNvCxnSpPr/>
      </xdr:nvCxnSpPr>
      <xdr:spPr>
        <a:xfrm>
          <a:off x="15671800" y="135641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53848</xdr:rowOff>
    </xdr:from>
    <xdr:to>
      <xdr:col>78</xdr:col>
      <xdr:colOff>69850</xdr:colOff>
      <xdr:row>79</xdr:row>
      <xdr:rowOff>19558</xdr:rowOff>
    </xdr:to>
    <xdr:cxnSp macro="">
      <xdr:nvCxnSpPr>
        <xdr:cNvPr id="434" name="直線コネクタ 433"/>
        <xdr:cNvCxnSpPr/>
      </xdr:nvCxnSpPr>
      <xdr:spPr>
        <a:xfrm>
          <a:off x="14782800" y="1342694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152146</xdr:rowOff>
    </xdr:from>
    <xdr:to>
      <xdr:col>73</xdr:col>
      <xdr:colOff>180975</xdr:colOff>
      <xdr:row>78</xdr:row>
      <xdr:rowOff>53848</xdr:rowOff>
    </xdr:to>
    <xdr:cxnSp macro="">
      <xdr:nvCxnSpPr>
        <xdr:cNvPr id="437" name="直線コネクタ 436"/>
        <xdr:cNvCxnSpPr/>
      </xdr:nvCxnSpPr>
      <xdr:spPr>
        <a:xfrm>
          <a:off x="13893800" y="133537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152146</xdr:rowOff>
    </xdr:from>
    <xdr:to>
      <xdr:col>69</xdr:col>
      <xdr:colOff>92075</xdr:colOff>
      <xdr:row>77</xdr:row>
      <xdr:rowOff>165863</xdr:rowOff>
    </xdr:to>
    <xdr:cxnSp macro="">
      <xdr:nvCxnSpPr>
        <xdr:cNvPr id="440" name="直線コネクタ 439"/>
        <xdr:cNvCxnSpPr/>
      </xdr:nvCxnSpPr>
      <xdr:spPr>
        <a:xfrm flipV="1">
          <a:off x="13004800" y="133537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42" name="テキスト ボックス 441"/>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4" name="テキスト ボックス 443"/>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140208</xdr:rowOff>
    </xdr:from>
    <xdr:to>
      <xdr:col>82</xdr:col>
      <xdr:colOff>158750</xdr:colOff>
      <xdr:row>79</xdr:row>
      <xdr:rowOff>70358</xdr:rowOff>
    </xdr:to>
    <xdr:sp macro="" textlink="">
      <xdr:nvSpPr>
        <xdr:cNvPr id="450" name="楕円 449"/>
        <xdr:cNvSpPr/>
      </xdr:nvSpPr>
      <xdr:spPr>
        <a:xfrm>
          <a:off x="16459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112285</xdr:rowOff>
    </xdr:from>
    <xdr:ext cx="762000" cy="259045"/>
    <xdr:sp macro="" textlink="">
      <xdr:nvSpPr>
        <xdr:cNvPr id="451" name="公債費以外該当値テキスト"/>
        <xdr:cNvSpPr txBox="1"/>
      </xdr:nvSpPr>
      <xdr:spPr>
        <a:xfrm>
          <a:off x="16598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140208</xdr:rowOff>
    </xdr:from>
    <xdr:to>
      <xdr:col>78</xdr:col>
      <xdr:colOff>120650</xdr:colOff>
      <xdr:row>79</xdr:row>
      <xdr:rowOff>70358</xdr:rowOff>
    </xdr:to>
    <xdr:sp macro="" textlink="">
      <xdr:nvSpPr>
        <xdr:cNvPr id="452" name="楕円 451"/>
        <xdr:cNvSpPr/>
      </xdr:nvSpPr>
      <xdr:spPr>
        <a:xfrm>
          <a:off x="15621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55135</xdr:rowOff>
    </xdr:from>
    <xdr:ext cx="736600" cy="259045"/>
    <xdr:sp macro="" textlink="">
      <xdr:nvSpPr>
        <xdr:cNvPr id="453" name="テキスト ボックス 452"/>
        <xdr:cNvSpPr txBox="1"/>
      </xdr:nvSpPr>
      <xdr:spPr>
        <a:xfrm>
          <a:off x="15290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xdr:rowOff>
    </xdr:from>
    <xdr:to>
      <xdr:col>74</xdr:col>
      <xdr:colOff>31750</xdr:colOff>
      <xdr:row>78</xdr:row>
      <xdr:rowOff>104648</xdr:rowOff>
    </xdr:to>
    <xdr:sp macro="" textlink="">
      <xdr:nvSpPr>
        <xdr:cNvPr id="454" name="楕円 453"/>
        <xdr:cNvSpPr/>
      </xdr:nvSpPr>
      <xdr:spPr>
        <a:xfrm>
          <a:off x="14732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55" name="テキスト ボックス 454"/>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101346</xdr:rowOff>
    </xdr:from>
    <xdr:to>
      <xdr:col>69</xdr:col>
      <xdr:colOff>142875</xdr:colOff>
      <xdr:row>78</xdr:row>
      <xdr:rowOff>31496</xdr:rowOff>
    </xdr:to>
    <xdr:sp macro="" textlink="">
      <xdr:nvSpPr>
        <xdr:cNvPr id="456" name="楕円 455"/>
        <xdr:cNvSpPr/>
      </xdr:nvSpPr>
      <xdr:spPr>
        <a:xfrm>
          <a:off x="13843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41673</xdr:rowOff>
    </xdr:from>
    <xdr:ext cx="762000" cy="259045"/>
    <xdr:sp macro="" textlink="">
      <xdr:nvSpPr>
        <xdr:cNvPr id="457" name="テキスト ボックス 456"/>
        <xdr:cNvSpPr txBox="1"/>
      </xdr:nvSpPr>
      <xdr:spPr>
        <a:xfrm>
          <a:off x="13512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115063</xdr:rowOff>
    </xdr:from>
    <xdr:to>
      <xdr:col>65</xdr:col>
      <xdr:colOff>53975</xdr:colOff>
      <xdr:row>78</xdr:row>
      <xdr:rowOff>45213</xdr:rowOff>
    </xdr:to>
    <xdr:sp macro="" textlink="">
      <xdr:nvSpPr>
        <xdr:cNvPr id="458" name="楕円 457"/>
        <xdr:cNvSpPr/>
      </xdr:nvSpPr>
      <xdr:spPr>
        <a:xfrm>
          <a:off x="12954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29990</xdr:rowOff>
    </xdr:from>
    <xdr:ext cx="762000" cy="259045"/>
    <xdr:sp macro="" textlink="">
      <xdr:nvSpPr>
        <xdr:cNvPr id="459" name="テキスト ボックス 458"/>
        <xdr:cNvSpPr txBox="1"/>
      </xdr:nvSpPr>
      <xdr:spPr>
        <a:xfrm>
          <a:off x="12623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岩手県矢巾町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131599</xdr:rowOff>
    </xdr:from>
    <xdr:to>
      <xdr:col>29</xdr:col>
      <xdr:colOff>127000</xdr:colOff>
      <xdr:row>18</xdr:row>
      <xdr:rowOff>158705</xdr:rowOff>
    </xdr:to>
    <xdr:cxnSp macro="">
      <xdr:nvCxnSpPr>
        <xdr:cNvPr id="52" name="直線コネクタ 51"/>
        <xdr:cNvCxnSpPr/>
      </xdr:nvCxnSpPr>
      <xdr:spPr bwMode="auto">
        <a:xfrm flipV="1">
          <a:off x="5003800" y="3265324"/>
          <a:ext cx="647700" cy="27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118945</xdr:rowOff>
    </xdr:from>
    <xdr:ext cx="762000" cy="259045"/>
    <xdr:sp macro="" textlink="">
      <xdr:nvSpPr>
        <xdr:cNvPr id="53" name="人口1人当たり決算額の推移平均値テキスト130"/>
        <xdr:cNvSpPr txBox="1"/>
      </xdr:nvSpPr>
      <xdr:spPr>
        <a:xfrm>
          <a:off x="5740400" y="290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158705</xdr:rowOff>
    </xdr:from>
    <xdr:to>
      <xdr:col>26</xdr:col>
      <xdr:colOff>50800</xdr:colOff>
      <xdr:row>19</xdr:row>
      <xdr:rowOff>1901</xdr:rowOff>
    </xdr:to>
    <xdr:cxnSp macro="">
      <xdr:nvCxnSpPr>
        <xdr:cNvPr id="55" name="直線コネクタ 54"/>
        <xdr:cNvCxnSpPr/>
      </xdr:nvCxnSpPr>
      <xdr:spPr bwMode="auto">
        <a:xfrm flipV="1">
          <a:off x="4305300" y="3292430"/>
          <a:ext cx="698500" cy="14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47872</xdr:rowOff>
    </xdr:from>
    <xdr:ext cx="736600" cy="259045"/>
    <xdr:sp macro="" textlink="">
      <xdr:nvSpPr>
        <xdr:cNvPr id="57" name="テキスト ボックス 56"/>
        <xdr:cNvSpPr txBox="1"/>
      </xdr:nvSpPr>
      <xdr:spPr>
        <a:xfrm>
          <a:off x="4622800" y="28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1901</xdr:rowOff>
    </xdr:from>
    <xdr:to>
      <xdr:col>22</xdr:col>
      <xdr:colOff>114300</xdr:colOff>
      <xdr:row>19</xdr:row>
      <xdr:rowOff>34575</xdr:rowOff>
    </xdr:to>
    <xdr:cxnSp macro="">
      <xdr:nvCxnSpPr>
        <xdr:cNvPr id="58" name="直線コネクタ 57"/>
        <xdr:cNvCxnSpPr/>
      </xdr:nvCxnSpPr>
      <xdr:spPr bwMode="auto">
        <a:xfrm flipV="1">
          <a:off x="3606800" y="3307076"/>
          <a:ext cx="698500" cy="32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60200</xdr:rowOff>
    </xdr:from>
    <xdr:ext cx="762000" cy="259045"/>
    <xdr:sp macro="" textlink="">
      <xdr:nvSpPr>
        <xdr:cNvPr id="60" name="テキスト ボックス 59"/>
        <xdr:cNvSpPr txBox="1"/>
      </xdr:nvSpPr>
      <xdr:spPr>
        <a:xfrm>
          <a:off x="3924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15323</xdr:rowOff>
    </xdr:from>
    <xdr:to>
      <xdr:col>18</xdr:col>
      <xdr:colOff>177800</xdr:colOff>
      <xdr:row>19</xdr:row>
      <xdr:rowOff>34575</xdr:rowOff>
    </xdr:to>
    <xdr:cxnSp macro="">
      <xdr:nvCxnSpPr>
        <xdr:cNvPr id="61" name="直線コネクタ 60"/>
        <xdr:cNvCxnSpPr/>
      </xdr:nvCxnSpPr>
      <xdr:spPr bwMode="auto">
        <a:xfrm>
          <a:off x="2908300" y="3320498"/>
          <a:ext cx="698500" cy="19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70912</xdr:rowOff>
    </xdr:from>
    <xdr:ext cx="762000" cy="259045"/>
    <xdr:sp macro="" textlink="">
      <xdr:nvSpPr>
        <xdr:cNvPr id="63" name="テキスト ボックス 62"/>
        <xdr:cNvSpPr txBox="1"/>
      </xdr:nvSpPr>
      <xdr:spPr>
        <a:xfrm>
          <a:off x="32258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91829</xdr:rowOff>
    </xdr:from>
    <xdr:ext cx="762000" cy="259045"/>
    <xdr:sp macro="" textlink="">
      <xdr:nvSpPr>
        <xdr:cNvPr id="65" name="テキスト ボックス 64"/>
        <xdr:cNvSpPr txBox="1"/>
      </xdr:nvSpPr>
      <xdr:spPr>
        <a:xfrm>
          <a:off x="2527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80799</xdr:rowOff>
    </xdr:from>
    <xdr:to>
      <xdr:col>29</xdr:col>
      <xdr:colOff>177800</xdr:colOff>
      <xdr:row>19</xdr:row>
      <xdr:rowOff>10949</xdr:rowOff>
    </xdr:to>
    <xdr:sp macro="" textlink="">
      <xdr:nvSpPr>
        <xdr:cNvPr id="71" name="楕円 70"/>
        <xdr:cNvSpPr/>
      </xdr:nvSpPr>
      <xdr:spPr bwMode="auto">
        <a:xfrm>
          <a:off x="5600700" y="3214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52876</xdr:rowOff>
    </xdr:from>
    <xdr:ext cx="762000" cy="259045"/>
    <xdr:sp macro="" textlink="">
      <xdr:nvSpPr>
        <xdr:cNvPr id="72" name="人口1人当たり決算額の推移該当値テキスト130"/>
        <xdr:cNvSpPr txBox="1"/>
      </xdr:nvSpPr>
      <xdr:spPr>
        <a:xfrm>
          <a:off x="5740400" y="318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107905</xdr:rowOff>
    </xdr:from>
    <xdr:to>
      <xdr:col>26</xdr:col>
      <xdr:colOff>101600</xdr:colOff>
      <xdr:row>19</xdr:row>
      <xdr:rowOff>38055</xdr:rowOff>
    </xdr:to>
    <xdr:sp macro="" textlink="">
      <xdr:nvSpPr>
        <xdr:cNvPr id="73" name="楕円 72"/>
        <xdr:cNvSpPr/>
      </xdr:nvSpPr>
      <xdr:spPr bwMode="auto">
        <a:xfrm>
          <a:off x="4953000" y="3241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22832</xdr:rowOff>
    </xdr:from>
    <xdr:ext cx="736600" cy="259045"/>
    <xdr:sp macro="" textlink="">
      <xdr:nvSpPr>
        <xdr:cNvPr id="74" name="テキスト ボックス 73"/>
        <xdr:cNvSpPr txBox="1"/>
      </xdr:nvSpPr>
      <xdr:spPr>
        <a:xfrm>
          <a:off x="4622800" y="33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122551</xdr:rowOff>
    </xdr:from>
    <xdr:to>
      <xdr:col>22</xdr:col>
      <xdr:colOff>165100</xdr:colOff>
      <xdr:row>19</xdr:row>
      <xdr:rowOff>52701</xdr:rowOff>
    </xdr:to>
    <xdr:sp macro="" textlink="">
      <xdr:nvSpPr>
        <xdr:cNvPr id="75" name="楕円 74"/>
        <xdr:cNvSpPr/>
      </xdr:nvSpPr>
      <xdr:spPr bwMode="auto">
        <a:xfrm>
          <a:off x="4254500" y="3256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37478</xdr:rowOff>
    </xdr:from>
    <xdr:ext cx="762000" cy="259045"/>
    <xdr:sp macro="" textlink="">
      <xdr:nvSpPr>
        <xdr:cNvPr id="76" name="テキスト ボックス 75"/>
        <xdr:cNvSpPr txBox="1"/>
      </xdr:nvSpPr>
      <xdr:spPr>
        <a:xfrm>
          <a:off x="3924300" y="334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155225</xdr:rowOff>
    </xdr:from>
    <xdr:to>
      <xdr:col>19</xdr:col>
      <xdr:colOff>38100</xdr:colOff>
      <xdr:row>19</xdr:row>
      <xdr:rowOff>85375</xdr:rowOff>
    </xdr:to>
    <xdr:sp macro="" textlink="">
      <xdr:nvSpPr>
        <xdr:cNvPr id="77" name="楕円 76"/>
        <xdr:cNvSpPr/>
      </xdr:nvSpPr>
      <xdr:spPr bwMode="auto">
        <a:xfrm>
          <a:off x="3556000" y="3288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70152</xdr:rowOff>
    </xdr:from>
    <xdr:ext cx="762000" cy="259045"/>
    <xdr:sp macro="" textlink="">
      <xdr:nvSpPr>
        <xdr:cNvPr id="78" name="テキスト ボックス 77"/>
        <xdr:cNvSpPr txBox="1"/>
      </xdr:nvSpPr>
      <xdr:spPr>
        <a:xfrm>
          <a:off x="3225800" y="33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135973</xdr:rowOff>
    </xdr:from>
    <xdr:to>
      <xdr:col>15</xdr:col>
      <xdr:colOff>101600</xdr:colOff>
      <xdr:row>19</xdr:row>
      <xdr:rowOff>66123</xdr:rowOff>
    </xdr:to>
    <xdr:sp macro="" textlink="">
      <xdr:nvSpPr>
        <xdr:cNvPr id="79" name="楕円 78"/>
        <xdr:cNvSpPr/>
      </xdr:nvSpPr>
      <xdr:spPr bwMode="auto">
        <a:xfrm>
          <a:off x="2857500" y="3269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50900</xdr:rowOff>
    </xdr:from>
    <xdr:ext cx="762000" cy="259045"/>
    <xdr:sp macro="" textlink="">
      <xdr:nvSpPr>
        <xdr:cNvPr id="80" name="テキスト ボックス 79"/>
        <xdr:cNvSpPr txBox="1"/>
      </xdr:nvSpPr>
      <xdr:spPr>
        <a:xfrm>
          <a:off x="2527300" y="335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220301</xdr:rowOff>
    </xdr:from>
    <xdr:to>
      <xdr:col>29</xdr:col>
      <xdr:colOff>127000</xdr:colOff>
      <xdr:row>34</xdr:row>
      <xdr:rowOff>177357</xdr:rowOff>
    </xdr:to>
    <xdr:cxnSp macro="">
      <xdr:nvCxnSpPr>
        <xdr:cNvPr id="115" name="直線コネクタ 114"/>
        <xdr:cNvCxnSpPr/>
      </xdr:nvCxnSpPr>
      <xdr:spPr bwMode="auto">
        <a:xfrm flipV="1">
          <a:off x="5003800" y="6144851"/>
          <a:ext cx="647700" cy="299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178024</xdr:rowOff>
    </xdr:from>
    <xdr:ext cx="762000" cy="259045"/>
    <xdr:sp macro="" textlink="">
      <xdr:nvSpPr>
        <xdr:cNvPr id="116" name="人口1人当たり決算額の推移平均値テキスト445"/>
        <xdr:cNvSpPr txBox="1"/>
      </xdr:nvSpPr>
      <xdr:spPr>
        <a:xfrm>
          <a:off x="5740400" y="6788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177357</xdr:rowOff>
    </xdr:from>
    <xdr:to>
      <xdr:col>26</xdr:col>
      <xdr:colOff>50800</xdr:colOff>
      <xdr:row>34</xdr:row>
      <xdr:rowOff>208708</xdr:rowOff>
    </xdr:to>
    <xdr:cxnSp macro="">
      <xdr:nvCxnSpPr>
        <xdr:cNvPr id="118" name="直線コネクタ 117"/>
        <xdr:cNvCxnSpPr/>
      </xdr:nvCxnSpPr>
      <xdr:spPr bwMode="auto">
        <a:xfrm flipV="1">
          <a:off x="4305300" y="6444807"/>
          <a:ext cx="698500" cy="31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287490</xdr:rowOff>
    </xdr:from>
    <xdr:ext cx="736600" cy="259045"/>
    <xdr:sp macro="" textlink="">
      <xdr:nvSpPr>
        <xdr:cNvPr id="120" name="テキスト ボックス 119"/>
        <xdr:cNvSpPr txBox="1"/>
      </xdr:nvSpPr>
      <xdr:spPr>
        <a:xfrm>
          <a:off x="4622800" y="6897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105544</xdr:rowOff>
    </xdr:from>
    <xdr:to>
      <xdr:col>22</xdr:col>
      <xdr:colOff>114300</xdr:colOff>
      <xdr:row>34</xdr:row>
      <xdr:rowOff>208708</xdr:rowOff>
    </xdr:to>
    <xdr:cxnSp macro="">
      <xdr:nvCxnSpPr>
        <xdr:cNvPr id="121" name="直線コネクタ 120"/>
        <xdr:cNvCxnSpPr/>
      </xdr:nvCxnSpPr>
      <xdr:spPr bwMode="auto">
        <a:xfrm>
          <a:off x="3606800" y="6372994"/>
          <a:ext cx="698500" cy="103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286674</xdr:rowOff>
    </xdr:from>
    <xdr:ext cx="762000" cy="259045"/>
    <xdr:sp macro="" textlink="">
      <xdr:nvSpPr>
        <xdr:cNvPr id="123" name="テキスト ボックス 122"/>
        <xdr:cNvSpPr txBox="1"/>
      </xdr:nvSpPr>
      <xdr:spPr>
        <a:xfrm>
          <a:off x="39243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52868</xdr:rowOff>
    </xdr:from>
    <xdr:to>
      <xdr:col>18</xdr:col>
      <xdr:colOff>177800</xdr:colOff>
      <xdr:row>34</xdr:row>
      <xdr:rowOff>105544</xdr:rowOff>
    </xdr:to>
    <xdr:cxnSp macro="">
      <xdr:nvCxnSpPr>
        <xdr:cNvPr id="124" name="直線コネクタ 123"/>
        <xdr:cNvCxnSpPr/>
      </xdr:nvCxnSpPr>
      <xdr:spPr bwMode="auto">
        <a:xfrm>
          <a:off x="2908300" y="6320318"/>
          <a:ext cx="698500" cy="52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288470</xdr:rowOff>
    </xdr:from>
    <xdr:ext cx="762000" cy="259045"/>
    <xdr:sp macro="" textlink="">
      <xdr:nvSpPr>
        <xdr:cNvPr id="126" name="テキスト ボックス 125"/>
        <xdr:cNvSpPr txBox="1"/>
      </xdr:nvSpPr>
      <xdr:spPr>
        <a:xfrm>
          <a:off x="32258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322989</xdr:rowOff>
    </xdr:from>
    <xdr:ext cx="762000" cy="259045"/>
    <xdr:sp macro="" textlink="">
      <xdr:nvSpPr>
        <xdr:cNvPr id="128" name="テキスト ボックス 127"/>
        <xdr:cNvSpPr txBox="1"/>
      </xdr:nvSpPr>
      <xdr:spPr>
        <a:xfrm>
          <a:off x="2527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169501</xdr:rowOff>
    </xdr:from>
    <xdr:to>
      <xdr:col>29</xdr:col>
      <xdr:colOff>177800</xdr:colOff>
      <xdr:row>33</xdr:row>
      <xdr:rowOff>271101</xdr:rowOff>
    </xdr:to>
    <xdr:sp macro="" textlink="">
      <xdr:nvSpPr>
        <xdr:cNvPr id="134" name="楕円 133"/>
        <xdr:cNvSpPr/>
      </xdr:nvSpPr>
      <xdr:spPr bwMode="auto">
        <a:xfrm>
          <a:off x="5600700" y="6094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14578</xdr:rowOff>
    </xdr:from>
    <xdr:ext cx="762000" cy="259045"/>
    <xdr:sp macro="" textlink="">
      <xdr:nvSpPr>
        <xdr:cNvPr id="135" name="人口1人当たり決算額の推移該当値テキスト445"/>
        <xdr:cNvSpPr txBox="1"/>
      </xdr:nvSpPr>
      <xdr:spPr>
        <a:xfrm>
          <a:off x="5740400" y="593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126557</xdr:rowOff>
    </xdr:from>
    <xdr:to>
      <xdr:col>26</xdr:col>
      <xdr:colOff>101600</xdr:colOff>
      <xdr:row>34</xdr:row>
      <xdr:rowOff>228157</xdr:rowOff>
    </xdr:to>
    <xdr:sp macro="" textlink="">
      <xdr:nvSpPr>
        <xdr:cNvPr id="136" name="楕円 135"/>
        <xdr:cNvSpPr/>
      </xdr:nvSpPr>
      <xdr:spPr bwMode="auto">
        <a:xfrm>
          <a:off x="4953000" y="6394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238334</xdr:rowOff>
    </xdr:from>
    <xdr:ext cx="736600" cy="259045"/>
    <xdr:sp macro="" textlink="">
      <xdr:nvSpPr>
        <xdr:cNvPr id="137" name="テキスト ボックス 136"/>
        <xdr:cNvSpPr txBox="1"/>
      </xdr:nvSpPr>
      <xdr:spPr>
        <a:xfrm>
          <a:off x="4622800" y="6162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157908</xdr:rowOff>
    </xdr:from>
    <xdr:to>
      <xdr:col>22</xdr:col>
      <xdr:colOff>165100</xdr:colOff>
      <xdr:row>34</xdr:row>
      <xdr:rowOff>259508</xdr:rowOff>
    </xdr:to>
    <xdr:sp macro="" textlink="">
      <xdr:nvSpPr>
        <xdr:cNvPr id="138" name="楕円 137"/>
        <xdr:cNvSpPr/>
      </xdr:nvSpPr>
      <xdr:spPr bwMode="auto">
        <a:xfrm>
          <a:off x="4254500" y="6425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269685</xdr:rowOff>
    </xdr:from>
    <xdr:ext cx="762000" cy="259045"/>
    <xdr:sp macro="" textlink="">
      <xdr:nvSpPr>
        <xdr:cNvPr id="139" name="テキスト ボックス 138"/>
        <xdr:cNvSpPr txBox="1"/>
      </xdr:nvSpPr>
      <xdr:spPr>
        <a:xfrm>
          <a:off x="3924300" y="6194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54744</xdr:rowOff>
    </xdr:from>
    <xdr:to>
      <xdr:col>19</xdr:col>
      <xdr:colOff>38100</xdr:colOff>
      <xdr:row>34</xdr:row>
      <xdr:rowOff>156344</xdr:rowOff>
    </xdr:to>
    <xdr:sp macro="" textlink="">
      <xdr:nvSpPr>
        <xdr:cNvPr id="140" name="楕円 139"/>
        <xdr:cNvSpPr/>
      </xdr:nvSpPr>
      <xdr:spPr bwMode="auto">
        <a:xfrm>
          <a:off x="3556000" y="6322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166521</xdr:rowOff>
    </xdr:from>
    <xdr:ext cx="762000" cy="259045"/>
    <xdr:sp macro="" textlink="">
      <xdr:nvSpPr>
        <xdr:cNvPr id="141" name="テキスト ボックス 140"/>
        <xdr:cNvSpPr txBox="1"/>
      </xdr:nvSpPr>
      <xdr:spPr>
        <a:xfrm>
          <a:off x="3225800" y="609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2068</xdr:rowOff>
    </xdr:from>
    <xdr:to>
      <xdr:col>15</xdr:col>
      <xdr:colOff>101600</xdr:colOff>
      <xdr:row>34</xdr:row>
      <xdr:rowOff>103668</xdr:rowOff>
    </xdr:to>
    <xdr:sp macro="" textlink="">
      <xdr:nvSpPr>
        <xdr:cNvPr id="142" name="楕円 141"/>
        <xdr:cNvSpPr/>
      </xdr:nvSpPr>
      <xdr:spPr bwMode="auto">
        <a:xfrm>
          <a:off x="2857500" y="6269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113845</xdr:rowOff>
    </xdr:from>
    <xdr:ext cx="762000" cy="259045"/>
    <xdr:sp macro="" textlink="">
      <xdr:nvSpPr>
        <xdr:cNvPr id="143" name="テキスト ボックス 142"/>
        <xdr:cNvSpPr txBox="1"/>
      </xdr:nvSpPr>
      <xdr:spPr>
        <a:xfrm>
          <a:off x="2527300" y="603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岩手県矢巾町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27,377
27,266
67.32
14,127,097
13,574,623
465,079
6,567,344
13,360,158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143.9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87922</xdr:rowOff>
    </xdr:from>
    <xdr:to>
      <xdr:col>24</xdr:col>
      <xdr:colOff>63500</xdr:colOff>
      <xdr:row>37</xdr:row>
      <xdr:rowOff>98571</xdr:rowOff>
    </xdr:to>
    <xdr:cxnSp macro="">
      <xdr:nvCxnSpPr>
        <xdr:cNvPr id="61" name="直線コネクタ 60"/>
        <xdr:cNvCxnSpPr/>
      </xdr:nvCxnSpPr>
      <xdr:spPr>
        <a:xfrm flipV="1">
          <a:off x="3797300" y="6431572"/>
          <a:ext cx="838200" cy="1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98571</xdr:rowOff>
    </xdr:from>
    <xdr:to>
      <xdr:col>19</xdr:col>
      <xdr:colOff>177800</xdr:colOff>
      <xdr:row>37</xdr:row>
      <xdr:rowOff>138614</xdr:rowOff>
    </xdr:to>
    <xdr:cxnSp macro="">
      <xdr:nvCxnSpPr>
        <xdr:cNvPr id="64" name="直線コネクタ 63"/>
        <xdr:cNvCxnSpPr/>
      </xdr:nvCxnSpPr>
      <xdr:spPr>
        <a:xfrm flipV="1">
          <a:off x="2908300" y="6442221"/>
          <a:ext cx="889000" cy="4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140562</xdr:rowOff>
    </xdr:from>
    <xdr:ext cx="534377" cy="259045"/>
    <xdr:sp macro="" textlink="">
      <xdr:nvSpPr>
        <xdr:cNvPr id="66" name="テキスト ボックス 65"/>
        <xdr:cNvSpPr txBox="1"/>
      </xdr:nvSpPr>
      <xdr:spPr>
        <a:xfrm>
          <a:off x="3530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138614</xdr:rowOff>
    </xdr:from>
    <xdr:to>
      <xdr:col>15</xdr:col>
      <xdr:colOff>50800</xdr:colOff>
      <xdr:row>37</xdr:row>
      <xdr:rowOff>169818</xdr:rowOff>
    </xdr:to>
    <xdr:cxnSp macro="">
      <xdr:nvCxnSpPr>
        <xdr:cNvPr id="67" name="直線コネクタ 66"/>
        <xdr:cNvCxnSpPr/>
      </xdr:nvCxnSpPr>
      <xdr:spPr>
        <a:xfrm flipV="1">
          <a:off x="2019300" y="6482264"/>
          <a:ext cx="889000" cy="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xdr:cNvSpPr txBox="1"/>
      </xdr:nvSpPr>
      <xdr:spPr>
        <a:xfrm>
          <a:off x="2641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169818</xdr:rowOff>
    </xdr:from>
    <xdr:to>
      <xdr:col>10</xdr:col>
      <xdr:colOff>114300</xdr:colOff>
      <xdr:row>38</xdr:row>
      <xdr:rowOff>39992</xdr:rowOff>
    </xdr:to>
    <xdr:cxnSp macro="">
      <xdr:nvCxnSpPr>
        <xdr:cNvPr id="70" name="直線コネクタ 69"/>
        <xdr:cNvCxnSpPr/>
      </xdr:nvCxnSpPr>
      <xdr:spPr>
        <a:xfrm flipV="1">
          <a:off x="1130300" y="6513468"/>
          <a:ext cx="889000" cy="4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152830</xdr:rowOff>
    </xdr:from>
    <xdr:ext cx="534377" cy="259045"/>
    <xdr:sp macro="" textlink="">
      <xdr:nvSpPr>
        <xdr:cNvPr id="72" name="テキスト ボックス 71"/>
        <xdr:cNvSpPr txBox="1"/>
      </xdr:nvSpPr>
      <xdr:spPr>
        <a:xfrm>
          <a:off x="1752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162317</xdr:rowOff>
    </xdr:from>
    <xdr:ext cx="534377" cy="259045"/>
    <xdr:sp macro="" textlink="">
      <xdr:nvSpPr>
        <xdr:cNvPr id="74" name="テキスト ボックス 73"/>
        <xdr:cNvSpPr txBox="1"/>
      </xdr:nvSpPr>
      <xdr:spPr>
        <a:xfrm>
          <a:off x="863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37122</xdr:rowOff>
    </xdr:from>
    <xdr:to>
      <xdr:col>24</xdr:col>
      <xdr:colOff>114300</xdr:colOff>
      <xdr:row>37</xdr:row>
      <xdr:rowOff>138722</xdr:rowOff>
    </xdr:to>
    <xdr:sp macro="" textlink="">
      <xdr:nvSpPr>
        <xdr:cNvPr id="80" name="楕円 79"/>
        <xdr:cNvSpPr/>
      </xdr:nvSpPr>
      <xdr:spPr>
        <a:xfrm>
          <a:off x="4584700" y="638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15549</xdr:rowOff>
    </xdr:from>
    <xdr:ext cx="534377" cy="259045"/>
    <xdr:sp macro="" textlink="">
      <xdr:nvSpPr>
        <xdr:cNvPr id="81" name="人件費該当値テキスト"/>
        <xdr:cNvSpPr txBox="1"/>
      </xdr:nvSpPr>
      <xdr:spPr>
        <a:xfrm>
          <a:off x="4686300" y="635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47771</xdr:rowOff>
    </xdr:from>
    <xdr:to>
      <xdr:col>20</xdr:col>
      <xdr:colOff>38100</xdr:colOff>
      <xdr:row>37</xdr:row>
      <xdr:rowOff>149371</xdr:rowOff>
    </xdr:to>
    <xdr:sp macro="" textlink="">
      <xdr:nvSpPr>
        <xdr:cNvPr id="82" name="楕円 81"/>
        <xdr:cNvSpPr/>
      </xdr:nvSpPr>
      <xdr:spPr>
        <a:xfrm>
          <a:off x="3746500" y="639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140498</xdr:rowOff>
    </xdr:from>
    <xdr:ext cx="534377" cy="259045"/>
    <xdr:sp macro="" textlink="">
      <xdr:nvSpPr>
        <xdr:cNvPr id="83" name="テキスト ボックス 82"/>
        <xdr:cNvSpPr txBox="1"/>
      </xdr:nvSpPr>
      <xdr:spPr>
        <a:xfrm>
          <a:off x="3530111" y="648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87814</xdr:rowOff>
    </xdr:from>
    <xdr:to>
      <xdr:col>15</xdr:col>
      <xdr:colOff>101600</xdr:colOff>
      <xdr:row>38</xdr:row>
      <xdr:rowOff>17964</xdr:rowOff>
    </xdr:to>
    <xdr:sp macro="" textlink="">
      <xdr:nvSpPr>
        <xdr:cNvPr id="84" name="楕円 83"/>
        <xdr:cNvSpPr/>
      </xdr:nvSpPr>
      <xdr:spPr>
        <a:xfrm>
          <a:off x="2857500" y="643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9091</xdr:rowOff>
    </xdr:from>
    <xdr:ext cx="534377" cy="259045"/>
    <xdr:sp macro="" textlink="">
      <xdr:nvSpPr>
        <xdr:cNvPr id="85" name="テキスト ボックス 84"/>
        <xdr:cNvSpPr txBox="1"/>
      </xdr:nvSpPr>
      <xdr:spPr>
        <a:xfrm>
          <a:off x="2641111" y="65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119018</xdr:rowOff>
    </xdr:from>
    <xdr:to>
      <xdr:col>10</xdr:col>
      <xdr:colOff>165100</xdr:colOff>
      <xdr:row>38</xdr:row>
      <xdr:rowOff>49168</xdr:rowOff>
    </xdr:to>
    <xdr:sp macro="" textlink="">
      <xdr:nvSpPr>
        <xdr:cNvPr id="86" name="楕円 85"/>
        <xdr:cNvSpPr/>
      </xdr:nvSpPr>
      <xdr:spPr>
        <a:xfrm>
          <a:off x="1968500" y="646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40295</xdr:rowOff>
    </xdr:from>
    <xdr:ext cx="534377" cy="259045"/>
    <xdr:sp macro="" textlink="">
      <xdr:nvSpPr>
        <xdr:cNvPr id="87" name="テキスト ボックス 86"/>
        <xdr:cNvSpPr txBox="1"/>
      </xdr:nvSpPr>
      <xdr:spPr>
        <a:xfrm>
          <a:off x="1752111" y="655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160642</xdr:rowOff>
    </xdr:from>
    <xdr:to>
      <xdr:col>6</xdr:col>
      <xdr:colOff>38100</xdr:colOff>
      <xdr:row>38</xdr:row>
      <xdr:rowOff>90792</xdr:rowOff>
    </xdr:to>
    <xdr:sp macro="" textlink="">
      <xdr:nvSpPr>
        <xdr:cNvPr id="88" name="楕円 87"/>
        <xdr:cNvSpPr/>
      </xdr:nvSpPr>
      <xdr:spPr>
        <a:xfrm>
          <a:off x="1079500" y="650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81919</xdr:rowOff>
    </xdr:from>
    <xdr:ext cx="534377" cy="259045"/>
    <xdr:sp macro="" textlink="">
      <xdr:nvSpPr>
        <xdr:cNvPr id="89" name="テキスト ボックス 88"/>
        <xdr:cNvSpPr txBox="1"/>
      </xdr:nvSpPr>
      <xdr:spPr>
        <a:xfrm>
          <a:off x="863111" y="659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58242</xdr:rowOff>
    </xdr:from>
    <xdr:to>
      <xdr:col>24</xdr:col>
      <xdr:colOff>63500</xdr:colOff>
      <xdr:row>56</xdr:row>
      <xdr:rowOff>27394</xdr:rowOff>
    </xdr:to>
    <xdr:cxnSp macro="">
      <xdr:nvCxnSpPr>
        <xdr:cNvPr id="119" name="直線コネクタ 118"/>
        <xdr:cNvCxnSpPr/>
      </xdr:nvCxnSpPr>
      <xdr:spPr>
        <a:xfrm>
          <a:off x="3797300" y="9316542"/>
          <a:ext cx="838200" cy="31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92753</xdr:rowOff>
    </xdr:from>
    <xdr:ext cx="534377" cy="259045"/>
    <xdr:sp macro="" textlink="">
      <xdr:nvSpPr>
        <xdr:cNvPr id="120" name="物件費平均値テキスト"/>
        <xdr:cNvSpPr txBox="1"/>
      </xdr:nvSpPr>
      <xdr:spPr>
        <a:xfrm>
          <a:off x="4686300" y="9693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58242</xdr:rowOff>
    </xdr:from>
    <xdr:to>
      <xdr:col>19</xdr:col>
      <xdr:colOff>177800</xdr:colOff>
      <xdr:row>57</xdr:row>
      <xdr:rowOff>6121</xdr:rowOff>
    </xdr:to>
    <xdr:cxnSp macro="">
      <xdr:nvCxnSpPr>
        <xdr:cNvPr id="122" name="直線コネクタ 121"/>
        <xdr:cNvCxnSpPr/>
      </xdr:nvCxnSpPr>
      <xdr:spPr>
        <a:xfrm flipV="1">
          <a:off x="2908300" y="9316542"/>
          <a:ext cx="889000" cy="46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30878</xdr:rowOff>
    </xdr:from>
    <xdr:ext cx="534377" cy="259045"/>
    <xdr:sp macro="" textlink="">
      <xdr:nvSpPr>
        <xdr:cNvPr id="124" name="テキスト ボックス 123"/>
        <xdr:cNvSpPr txBox="1"/>
      </xdr:nvSpPr>
      <xdr:spPr>
        <a:xfrm>
          <a:off x="3530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6121</xdr:rowOff>
    </xdr:from>
    <xdr:to>
      <xdr:col>15</xdr:col>
      <xdr:colOff>50800</xdr:colOff>
      <xdr:row>57</xdr:row>
      <xdr:rowOff>105563</xdr:rowOff>
    </xdr:to>
    <xdr:cxnSp macro="">
      <xdr:nvCxnSpPr>
        <xdr:cNvPr id="125" name="直線コネクタ 124"/>
        <xdr:cNvCxnSpPr/>
      </xdr:nvCxnSpPr>
      <xdr:spPr>
        <a:xfrm flipV="1">
          <a:off x="2019300" y="9778771"/>
          <a:ext cx="889000" cy="9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73131</xdr:rowOff>
    </xdr:from>
    <xdr:ext cx="534377" cy="259045"/>
    <xdr:sp macro="" textlink="">
      <xdr:nvSpPr>
        <xdr:cNvPr id="127" name="テキスト ボックス 126"/>
        <xdr:cNvSpPr txBox="1"/>
      </xdr:nvSpPr>
      <xdr:spPr>
        <a:xfrm>
          <a:off x="2641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105563</xdr:rowOff>
    </xdr:from>
    <xdr:to>
      <xdr:col>10</xdr:col>
      <xdr:colOff>114300</xdr:colOff>
      <xdr:row>57</xdr:row>
      <xdr:rowOff>138100</xdr:rowOff>
    </xdr:to>
    <xdr:cxnSp macro="">
      <xdr:nvCxnSpPr>
        <xdr:cNvPr id="128" name="直線コネクタ 127"/>
        <xdr:cNvCxnSpPr/>
      </xdr:nvCxnSpPr>
      <xdr:spPr>
        <a:xfrm flipV="1">
          <a:off x="1130300" y="9878213"/>
          <a:ext cx="889000" cy="3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153573</xdr:rowOff>
    </xdr:from>
    <xdr:ext cx="534377" cy="259045"/>
    <xdr:sp macro="" textlink="">
      <xdr:nvSpPr>
        <xdr:cNvPr id="132" name="テキスト ボックス 131"/>
        <xdr:cNvSpPr txBox="1"/>
      </xdr:nvSpPr>
      <xdr:spPr>
        <a:xfrm>
          <a:off x="863111" y="95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148044</xdr:rowOff>
    </xdr:from>
    <xdr:to>
      <xdr:col>24</xdr:col>
      <xdr:colOff>114300</xdr:colOff>
      <xdr:row>56</xdr:row>
      <xdr:rowOff>78194</xdr:rowOff>
    </xdr:to>
    <xdr:sp macro="" textlink="">
      <xdr:nvSpPr>
        <xdr:cNvPr id="138" name="楕円 137"/>
        <xdr:cNvSpPr/>
      </xdr:nvSpPr>
      <xdr:spPr>
        <a:xfrm>
          <a:off x="4584700" y="957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170921</xdr:rowOff>
    </xdr:from>
    <xdr:ext cx="534377" cy="259045"/>
    <xdr:sp macro="" textlink="">
      <xdr:nvSpPr>
        <xdr:cNvPr id="139" name="物件費該当値テキスト"/>
        <xdr:cNvSpPr txBox="1"/>
      </xdr:nvSpPr>
      <xdr:spPr>
        <a:xfrm>
          <a:off x="4686300" y="942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7442</xdr:rowOff>
    </xdr:from>
    <xdr:to>
      <xdr:col>20</xdr:col>
      <xdr:colOff>38100</xdr:colOff>
      <xdr:row>54</xdr:row>
      <xdr:rowOff>109042</xdr:rowOff>
    </xdr:to>
    <xdr:sp macro="" textlink="">
      <xdr:nvSpPr>
        <xdr:cNvPr id="140" name="楕円 139"/>
        <xdr:cNvSpPr/>
      </xdr:nvSpPr>
      <xdr:spPr>
        <a:xfrm>
          <a:off x="3746500" y="926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125569</xdr:rowOff>
    </xdr:from>
    <xdr:ext cx="534377" cy="259045"/>
    <xdr:sp macro="" textlink="">
      <xdr:nvSpPr>
        <xdr:cNvPr id="141" name="テキスト ボックス 140"/>
        <xdr:cNvSpPr txBox="1"/>
      </xdr:nvSpPr>
      <xdr:spPr>
        <a:xfrm>
          <a:off x="3530111" y="904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126771</xdr:rowOff>
    </xdr:from>
    <xdr:to>
      <xdr:col>15</xdr:col>
      <xdr:colOff>101600</xdr:colOff>
      <xdr:row>57</xdr:row>
      <xdr:rowOff>56921</xdr:rowOff>
    </xdr:to>
    <xdr:sp macro="" textlink="">
      <xdr:nvSpPr>
        <xdr:cNvPr id="142" name="楕円 141"/>
        <xdr:cNvSpPr/>
      </xdr:nvSpPr>
      <xdr:spPr>
        <a:xfrm>
          <a:off x="2857500" y="97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73448</xdr:rowOff>
    </xdr:from>
    <xdr:ext cx="534377" cy="259045"/>
    <xdr:sp macro="" textlink="">
      <xdr:nvSpPr>
        <xdr:cNvPr id="143" name="テキスト ボックス 142"/>
        <xdr:cNvSpPr txBox="1"/>
      </xdr:nvSpPr>
      <xdr:spPr>
        <a:xfrm>
          <a:off x="2641111" y="950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54763</xdr:rowOff>
    </xdr:from>
    <xdr:to>
      <xdr:col>10</xdr:col>
      <xdr:colOff>165100</xdr:colOff>
      <xdr:row>57</xdr:row>
      <xdr:rowOff>156363</xdr:rowOff>
    </xdr:to>
    <xdr:sp macro="" textlink="">
      <xdr:nvSpPr>
        <xdr:cNvPr id="144" name="楕円 143"/>
        <xdr:cNvSpPr/>
      </xdr:nvSpPr>
      <xdr:spPr>
        <a:xfrm>
          <a:off x="1968500" y="982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147490</xdr:rowOff>
    </xdr:from>
    <xdr:ext cx="534377" cy="259045"/>
    <xdr:sp macro="" textlink="">
      <xdr:nvSpPr>
        <xdr:cNvPr id="145" name="テキスト ボックス 144"/>
        <xdr:cNvSpPr txBox="1"/>
      </xdr:nvSpPr>
      <xdr:spPr>
        <a:xfrm>
          <a:off x="1752111" y="99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87300</xdr:rowOff>
    </xdr:from>
    <xdr:to>
      <xdr:col>6</xdr:col>
      <xdr:colOff>38100</xdr:colOff>
      <xdr:row>58</xdr:row>
      <xdr:rowOff>17450</xdr:rowOff>
    </xdr:to>
    <xdr:sp macro="" textlink="">
      <xdr:nvSpPr>
        <xdr:cNvPr id="146" name="楕円 145"/>
        <xdr:cNvSpPr/>
      </xdr:nvSpPr>
      <xdr:spPr>
        <a:xfrm>
          <a:off x="1079500" y="98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8577</xdr:rowOff>
    </xdr:from>
    <xdr:ext cx="534377" cy="259045"/>
    <xdr:sp macro="" textlink="">
      <xdr:nvSpPr>
        <xdr:cNvPr id="147" name="テキスト ボックス 146"/>
        <xdr:cNvSpPr txBox="1"/>
      </xdr:nvSpPr>
      <xdr:spPr>
        <a:xfrm>
          <a:off x="863111" y="995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165418</xdr:rowOff>
    </xdr:from>
    <xdr:to>
      <xdr:col>24</xdr:col>
      <xdr:colOff>63500</xdr:colOff>
      <xdr:row>76</xdr:row>
      <xdr:rowOff>17856</xdr:rowOff>
    </xdr:to>
    <xdr:cxnSp macro="">
      <xdr:nvCxnSpPr>
        <xdr:cNvPr id="172" name="直線コネクタ 171"/>
        <xdr:cNvCxnSpPr/>
      </xdr:nvCxnSpPr>
      <xdr:spPr>
        <a:xfrm>
          <a:off x="3797300" y="12852718"/>
          <a:ext cx="8382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89788</xdr:rowOff>
    </xdr:from>
    <xdr:ext cx="469744" cy="259045"/>
    <xdr:sp macro="" textlink="">
      <xdr:nvSpPr>
        <xdr:cNvPr id="173" name="維持補修費平均値テキスト"/>
        <xdr:cNvSpPr txBox="1"/>
      </xdr:nvSpPr>
      <xdr:spPr>
        <a:xfrm>
          <a:off x="4686300" y="13119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68091</xdr:rowOff>
    </xdr:from>
    <xdr:to>
      <xdr:col>19</xdr:col>
      <xdr:colOff>177800</xdr:colOff>
      <xdr:row>74</xdr:row>
      <xdr:rowOff>165418</xdr:rowOff>
    </xdr:to>
    <xdr:cxnSp macro="">
      <xdr:nvCxnSpPr>
        <xdr:cNvPr id="175" name="直線コネクタ 174"/>
        <xdr:cNvCxnSpPr/>
      </xdr:nvCxnSpPr>
      <xdr:spPr>
        <a:xfrm>
          <a:off x="2908300" y="12755391"/>
          <a:ext cx="889000" cy="9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26122</xdr:rowOff>
    </xdr:from>
    <xdr:ext cx="469744" cy="259045"/>
    <xdr:sp macro="" textlink="">
      <xdr:nvSpPr>
        <xdr:cNvPr id="177" name="テキスト ボックス 176"/>
        <xdr:cNvSpPr txBox="1"/>
      </xdr:nvSpPr>
      <xdr:spPr>
        <a:xfrm>
          <a:off x="3562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68091</xdr:rowOff>
    </xdr:from>
    <xdr:to>
      <xdr:col>15</xdr:col>
      <xdr:colOff>50800</xdr:colOff>
      <xdr:row>76</xdr:row>
      <xdr:rowOff>43859</xdr:rowOff>
    </xdr:to>
    <xdr:cxnSp macro="">
      <xdr:nvCxnSpPr>
        <xdr:cNvPr id="178" name="直線コネクタ 177"/>
        <xdr:cNvCxnSpPr/>
      </xdr:nvCxnSpPr>
      <xdr:spPr>
        <a:xfrm flipV="1">
          <a:off x="2019300" y="12755391"/>
          <a:ext cx="889000" cy="3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21035</xdr:rowOff>
    </xdr:from>
    <xdr:ext cx="469744" cy="259045"/>
    <xdr:sp macro="" textlink="">
      <xdr:nvSpPr>
        <xdr:cNvPr id="180" name="テキスト ボックス 179"/>
        <xdr:cNvSpPr txBox="1"/>
      </xdr:nvSpPr>
      <xdr:spPr>
        <a:xfrm>
          <a:off x="2673428" y="1322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106096</xdr:rowOff>
    </xdr:from>
    <xdr:to>
      <xdr:col>10</xdr:col>
      <xdr:colOff>114300</xdr:colOff>
      <xdr:row>76</xdr:row>
      <xdr:rowOff>43859</xdr:rowOff>
    </xdr:to>
    <xdr:cxnSp macro="">
      <xdr:nvCxnSpPr>
        <xdr:cNvPr id="181" name="直線コネクタ 180"/>
        <xdr:cNvCxnSpPr/>
      </xdr:nvCxnSpPr>
      <xdr:spPr>
        <a:xfrm>
          <a:off x="1130300" y="12964846"/>
          <a:ext cx="889000" cy="10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39095</xdr:rowOff>
    </xdr:from>
    <xdr:ext cx="469744" cy="259045"/>
    <xdr:sp macro="" textlink="">
      <xdr:nvSpPr>
        <xdr:cNvPr id="183" name="テキスト ボックス 182"/>
        <xdr:cNvSpPr txBox="1"/>
      </xdr:nvSpPr>
      <xdr:spPr>
        <a:xfrm>
          <a:off x="1784428" y="132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38752</xdr:rowOff>
    </xdr:from>
    <xdr:ext cx="469744" cy="259045"/>
    <xdr:sp macro="" textlink="">
      <xdr:nvSpPr>
        <xdr:cNvPr id="185" name="テキスト ボックス 184"/>
        <xdr:cNvSpPr txBox="1"/>
      </xdr:nvSpPr>
      <xdr:spPr>
        <a:xfrm>
          <a:off x="895428" y="1324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138506</xdr:rowOff>
    </xdr:from>
    <xdr:to>
      <xdr:col>24</xdr:col>
      <xdr:colOff>114300</xdr:colOff>
      <xdr:row>76</xdr:row>
      <xdr:rowOff>68656</xdr:rowOff>
    </xdr:to>
    <xdr:sp macro="" textlink="">
      <xdr:nvSpPr>
        <xdr:cNvPr id="191" name="楕円 190"/>
        <xdr:cNvSpPr/>
      </xdr:nvSpPr>
      <xdr:spPr>
        <a:xfrm>
          <a:off x="4584700" y="129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161383</xdr:rowOff>
    </xdr:from>
    <xdr:ext cx="469744" cy="259045"/>
    <xdr:sp macro="" textlink="">
      <xdr:nvSpPr>
        <xdr:cNvPr id="192" name="維持補修費該当値テキスト"/>
        <xdr:cNvSpPr txBox="1"/>
      </xdr:nvSpPr>
      <xdr:spPr>
        <a:xfrm>
          <a:off x="4686300" y="1284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114618</xdr:rowOff>
    </xdr:from>
    <xdr:to>
      <xdr:col>20</xdr:col>
      <xdr:colOff>38100</xdr:colOff>
      <xdr:row>75</xdr:row>
      <xdr:rowOff>44768</xdr:rowOff>
    </xdr:to>
    <xdr:sp macro="" textlink="">
      <xdr:nvSpPr>
        <xdr:cNvPr id="193" name="楕円 192"/>
        <xdr:cNvSpPr/>
      </xdr:nvSpPr>
      <xdr:spPr>
        <a:xfrm>
          <a:off x="3746500" y="128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61295</xdr:rowOff>
    </xdr:from>
    <xdr:ext cx="469744" cy="259045"/>
    <xdr:sp macro="" textlink="">
      <xdr:nvSpPr>
        <xdr:cNvPr id="194" name="テキスト ボックス 193"/>
        <xdr:cNvSpPr txBox="1"/>
      </xdr:nvSpPr>
      <xdr:spPr>
        <a:xfrm>
          <a:off x="3562428" y="12577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17291</xdr:rowOff>
    </xdr:from>
    <xdr:to>
      <xdr:col>15</xdr:col>
      <xdr:colOff>101600</xdr:colOff>
      <xdr:row>74</xdr:row>
      <xdr:rowOff>118891</xdr:rowOff>
    </xdr:to>
    <xdr:sp macro="" textlink="">
      <xdr:nvSpPr>
        <xdr:cNvPr id="195" name="楕円 194"/>
        <xdr:cNvSpPr/>
      </xdr:nvSpPr>
      <xdr:spPr>
        <a:xfrm>
          <a:off x="2857500" y="1270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135418</xdr:rowOff>
    </xdr:from>
    <xdr:ext cx="534377" cy="259045"/>
    <xdr:sp macro="" textlink="">
      <xdr:nvSpPr>
        <xdr:cNvPr id="196" name="テキスト ボックス 195"/>
        <xdr:cNvSpPr txBox="1"/>
      </xdr:nvSpPr>
      <xdr:spPr>
        <a:xfrm>
          <a:off x="2641111" y="1247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164509</xdr:rowOff>
    </xdr:from>
    <xdr:to>
      <xdr:col>10</xdr:col>
      <xdr:colOff>165100</xdr:colOff>
      <xdr:row>76</xdr:row>
      <xdr:rowOff>94659</xdr:rowOff>
    </xdr:to>
    <xdr:sp macro="" textlink="">
      <xdr:nvSpPr>
        <xdr:cNvPr id="197" name="楕円 196"/>
        <xdr:cNvSpPr/>
      </xdr:nvSpPr>
      <xdr:spPr>
        <a:xfrm>
          <a:off x="1968500" y="1302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111186</xdr:rowOff>
    </xdr:from>
    <xdr:ext cx="469744" cy="259045"/>
    <xdr:sp macro="" textlink="">
      <xdr:nvSpPr>
        <xdr:cNvPr id="198" name="テキスト ボックス 197"/>
        <xdr:cNvSpPr txBox="1"/>
      </xdr:nvSpPr>
      <xdr:spPr>
        <a:xfrm>
          <a:off x="1784428" y="1279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55296</xdr:rowOff>
    </xdr:from>
    <xdr:to>
      <xdr:col>6</xdr:col>
      <xdr:colOff>38100</xdr:colOff>
      <xdr:row>75</xdr:row>
      <xdr:rowOff>156896</xdr:rowOff>
    </xdr:to>
    <xdr:sp macro="" textlink="">
      <xdr:nvSpPr>
        <xdr:cNvPr id="199" name="楕円 198"/>
        <xdr:cNvSpPr/>
      </xdr:nvSpPr>
      <xdr:spPr>
        <a:xfrm>
          <a:off x="1079500" y="1291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1973</xdr:rowOff>
    </xdr:from>
    <xdr:ext cx="469744" cy="259045"/>
    <xdr:sp macro="" textlink="">
      <xdr:nvSpPr>
        <xdr:cNvPr id="200" name="テキスト ボックス 199"/>
        <xdr:cNvSpPr txBox="1"/>
      </xdr:nvSpPr>
      <xdr:spPr>
        <a:xfrm>
          <a:off x="895428" y="126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95025</xdr:rowOff>
    </xdr:from>
    <xdr:to>
      <xdr:col>24</xdr:col>
      <xdr:colOff>63500</xdr:colOff>
      <xdr:row>95</xdr:row>
      <xdr:rowOff>98699</xdr:rowOff>
    </xdr:to>
    <xdr:cxnSp macro="">
      <xdr:nvCxnSpPr>
        <xdr:cNvPr id="232" name="直線コネクタ 231"/>
        <xdr:cNvCxnSpPr/>
      </xdr:nvCxnSpPr>
      <xdr:spPr>
        <a:xfrm flipV="1">
          <a:off x="3797300" y="16382775"/>
          <a:ext cx="838200" cy="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25917</xdr:rowOff>
    </xdr:from>
    <xdr:ext cx="534377" cy="259045"/>
    <xdr:sp macro="" textlink="">
      <xdr:nvSpPr>
        <xdr:cNvPr id="233" name="扶助費平均値テキスト"/>
        <xdr:cNvSpPr txBox="1"/>
      </xdr:nvSpPr>
      <xdr:spPr>
        <a:xfrm>
          <a:off x="4686300" y="1648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98699</xdr:rowOff>
    </xdr:from>
    <xdr:to>
      <xdr:col>19</xdr:col>
      <xdr:colOff>177800</xdr:colOff>
      <xdr:row>95</xdr:row>
      <xdr:rowOff>125837</xdr:rowOff>
    </xdr:to>
    <xdr:cxnSp macro="">
      <xdr:nvCxnSpPr>
        <xdr:cNvPr id="235" name="直線コネクタ 234"/>
        <xdr:cNvCxnSpPr/>
      </xdr:nvCxnSpPr>
      <xdr:spPr>
        <a:xfrm flipV="1">
          <a:off x="2908300" y="16386449"/>
          <a:ext cx="889000" cy="2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27551</xdr:rowOff>
    </xdr:from>
    <xdr:ext cx="534377" cy="259045"/>
    <xdr:sp macro="" textlink="">
      <xdr:nvSpPr>
        <xdr:cNvPr id="237" name="テキスト ボックス 236"/>
        <xdr:cNvSpPr txBox="1"/>
      </xdr:nvSpPr>
      <xdr:spPr>
        <a:xfrm>
          <a:off x="3530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125837</xdr:rowOff>
    </xdr:from>
    <xdr:to>
      <xdr:col>15</xdr:col>
      <xdr:colOff>50800</xdr:colOff>
      <xdr:row>96</xdr:row>
      <xdr:rowOff>46072</xdr:rowOff>
    </xdr:to>
    <xdr:cxnSp macro="">
      <xdr:nvCxnSpPr>
        <xdr:cNvPr id="238" name="直線コネクタ 237"/>
        <xdr:cNvCxnSpPr/>
      </xdr:nvCxnSpPr>
      <xdr:spPr>
        <a:xfrm flipV="1">
          <a:off x="2019300" y="16413587"/>
          <a:ext cx="889000" cy="9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30604</xdr:rowOff>
    </xdr:from>
    <xdr:ext cx="534377" cy="259045"/>
    <xdr:sp macro="" textlink="">
      <xdr:nvSpPr>
        <xdr:cNvPr id="240" name="テキスト ボックス 239"/>
        <xdr:cNvSpPr txBox="1"/>
      </xdr:nvSpPr>
      <xdr:spPr>
        <a:xfrm>
          <a:off x="2641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46072</xdr:rowOff>
    </xdr:from>
    <xdr:to>
      <xdr:col>10</xdr:col>
      <xdr:colOff>114300</xdr:colOff>
      <xdr:row>96</xdr:row>
      <xdr:rowOff>100414</xdr:rowOff>
    </xdr:to>
    <xdr:cxnSp macro="">
      <xdr:nvCxnSpPr>
        <xdr:cNvPr id="241" name="直線コネクタ 240"/>
        <xdr:cNvCxnSpPr/>
      </xdr:nvCxnSpPr>
      <xdr:spPr>
        <a:xfrm flipV="1">
          <a:off x="1130300" y="16505272"/>
          <a:ext cx="889000" cy="5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69547</xdr:rowOff>
    </xdr:from>
    <xdr:ext cx="534377" cy="259045"/>
    <xdr:sp macro="" textlink="">
      <xdr:nvSpPr>
        <xdr:cNvPr id="243" name="テキスト ボックス 242"/>
        <xdr:cNvSpPr txBox="1"/>
      </xdr:nvSpPr>
      <xdr:spPr>
        <a:xfrm>
          <a:off x="1752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161886</xdr:rowOff>
    </xdr:from>
    <xdr:ext cx="534377" cy="259045"/>
    <xdr:sp macro="" textlink="">
      <xdr:nvSpPr>
        <xdr:cNvPr id="245" name="テキスト ボックス 244"/>
        <xdr:cNvSpPr txBox="1"/>
      </xdr:nvSpPr>
      <xdr:spPr>
        <a:xfrm>
          <a:off x="863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44225</xdr:rowOff>
    </xdr:from>
    <xdr:to>
      <xdr:col>24</xdr:col>
      <xdr:colOff>114300</xdr:colOff>
      <xdr:row>95</xdr:row>
      <xdr:rowOff>145825</xdr:rowOff>
    </xdr:to>
    <xdr:sp macro="" textlink="">
      <xdr:nvSpPr>
        <xdr:cNvPr id="251" name="楕円 250"/>
        <xdr:cNvSpPr/>
      </xdr:nvSpPr>
      <xdr:spPr>
        <a:xfrm>
          <a:off x="4584700" y="163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67102</xdr:rowOff>
    </xdr:from>
    <xdr:ext cx="534377" cy="259045"/>
    <xdr:sp macro="" textlink="">
      <xdr:nvSpPr>
        <xdr:cNvPr id="252" name="扶助費該当値テキスト"/>
        <xdr:cNvSpPr txBox="1"/>
      </xdr:nvSpPr>
      <xdr:spPr>
        <a:xfrm>
          <a:off x="4686300" y="1618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47899</xdr:rowOff>
    </xdr:from>
    <xdr:to>
      <xdr:col>20</xdr:col>
      <xdr:colOff>38100</xdr:colOff>
      <xdr:row>95</xdr:row>
      <xdr:rowOff>149499</xdr:rowOff>
    </xdr:to>
    <xdr:sp macro="" textlink="">
      <xdr:nvSpPr>
        <xdr:cNvPr id="253" name="楕円 252"/>
        <xdr:cNvSpPr/>
      </xdr:nvSpPr>
      <xdr:spPr>
        <a:xfrm>
          <a:off x="3746500" y="1633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166026</xdr:rowOff>
    </xdr:from>
    <xdr:ext cx="534377" cy="259045"/>
    <xdr:sp macro="" textlink="">
      <xdr:nvSpPr>
        <xdr:cNvPr id="254" name="テキスト ボックス 253"/>
        <xdr:cNvSpPr txBox="1"/>
      </xdr:nvSpPr>
      <xdr:spPr>
        <a:xfrm>
          <a:off x="3530111" y="1611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75037</xdr:rowOff>
    </xdr:from>
    <xdr:to>
      <xdr:col>15</xdr:col>
      <xdr:colOff>101600</xdr:colOff>
      <xdr:row>96</xdr:row>
      <xdr:rowOff>5187</xdr:rowOff>
    </xdr:to>
    <xdr:sp macro="" textlink="">
      <xdr:nvSpPr>
        <xdr:cNvPr id="255" name="楕円 254"/>
        <xdr:cNvSpPr/>
      </xdr:nvSpPr>
      <xdr:spPr>
        <a:xfrm>
          <a:off x="2857500" y="163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21714</xdr:rowOff>
    </xdr:from>
    <xdr:ext cx="534377" cy="259045"/>
    <xdr:sp macro="" textlink="">
      <xdr:nvSpPr>
        <xdr:cNvPr id="256" name="テキスト ボックス 255"/>
        <xdr:cNvSpPr txBox="1"/>
      </xdr:nvSpPr>
      <xdr:spPr>
        <a:xfrm>
          <a:off x="2641111" y="1613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166722</xdr:rowOff>
    </xdr:from>
    <xdr:to>
      <xdr:col>10</xdr:col>
      <xdr:colOff>165100</xdr:colOff>
      <xdr:row>96</xdr:row>
      <xdr:rowOff>96872</xdr:rowOff>
    </xdr:to>
    <xdr:sp macro="" textlink="">
      <xdr:nvSpPr>
        <xdr:cNvPr id="257" name="楕円 256"/>
        <xdr:cNvSpPr/>
      </xdr:nvSpPr>
      <xdr:spPr>
        <a:xfrm>
          <a:off x="1968500" y="1645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113399</xdr:rowOff>
    </xdr:from>
    <xdr:ext cx="534377" cy="259045"/>
    <xdr:sp macro="" textlink="">
      <xdr:nvSpPr>
        <xdr:cNvPr id="258" name="テキスト ボックス 257"/>
        <xdr:cNvSpPr txBox="1"/>
      </xdr:nvSpPr>
      <xdr:spPr>
        <a:xfrm>
          <a:off x="1752111" y="1622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49614</xdr:rowOff>
    </xdr:from>
    <xdr:to>
      <xdr:col>6</xdr:col>
      <xdr:colOff>38100</xdr:colOff>
      <xdr:row>96</xdr:row>
      <xdr:rowOff>151214</xdr:rowOff>
    </xdr:to>
    <xdr:sp macro="" textlink="">
      <xdr:nvSpPr>
        <xdr:cNvPr id="259" name="楕円 258"/>
        <xdr:cNvSpPr/>
      </xdr:nvSpPr>
      <xdr:spPr>
        <a:xfrm>
          <a:off x="1079500" y="1650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167741</xdr:rowOff>
    </xdr:from>
    <xdr:ext cx="534377" cy="259045"/>
    <xdr:sp macro="" textlink="">
      <xdr:nvSpPr>
        <xdr:cNvPr id="260" name="テキスト ボックス 259"/>
        <xdr:cNvSpPr txBox="1"/>
      </xdr:nvSpPr>
      <xdr:spPr>
        <a:xfrm>
          <a:off x="863111" y="1628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164128</xdr:rowOff>
    </xdr:from>
    <xdr:to>
      <xdr:col>55</xdr:col>
      <xdr:colOff>0</xdr:colOff>
      <xdr:row>35</xdr:row>
      <xdr:rowOff>157476</xdr:rowOff>
    </xdr:to>
    <xdr:cxnSp macro="">
      <xdr:nvCxnSpPr>
        <xdr:cNvPr id="291" name="直線コネクタ 290"/>
        <xdr:cNvCxnSpPr/>
      </xdr:nvCxnSpPr>
      <xdr:spPr>
        <a:xfrm flipV="1">
          <a:off x="9639300" y="5993428"/>
          <a:ext cx="838200" cy="16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45283</xdr:rowOff>
    </xdr:from>
    <xdr:ext cx="534377" cy="259045"/>
    <xdr:sp macro="" textlink="">
      <xdr:nvSpPr>
        <xdr:cNvPr id="292" name="補助費等平均値テキスト"/>
        <xdr:cNvSpPr txBox="1"/>
      </xdr:nvSpPr>
      <xdr:spPr>
        <a:xfrm>
          <a:off x="10528300" y="6217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157476</xdr:rowOff>
    </xdr:from>
    <xdr:to>
      <xdr:col>50</xdr:col>
      <xdr:colOff>114300</xdr:colOff>
      <xdr:row>35</xdr:row>
      <xdr:rowOff>161177</xdr:rowOff>
    </xdr:to>
    <xdr:cxnSp macro="">
      <xdr:nvCxnSpPr>
        <xdr:cNvPr id="294" name="直線コネクタ 293"/>
        <xdr:cNvCxnSpPr/>
      </xdr:nvCxnSpPr>
      <xdr:spPr>
        <a:xfrm flipV="1">
          <a:off x="8750300" y="6158226"/>
          <a:ext cx="8890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165440</xdr:rowOff>
    </xdr:from>
    <xdr:ext cx="534377" cy="259045"/>
    <xdr:sp macro="" textlink="">
      <xdr:nvSpPr>
        <xdr:cNvPr id="296" name="テキスト ボックス 295"/>
        <xdr:cNvSpPr txBox="1"/>
      </xdr:nvSpPr>
      <xdr:spPr>
        <a:xfrm>
          <a:off x="9372111" y="63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97953</xdr:rowOff>
    </xdr:from>
    <xdr:to>
      <xdr:col>45</xdr:col>
      <xdr:colOff>177800</xdr:colOff>
      <xdr:row>35</xdr:row>
      <xdr:rowOff>161177</xdr:rowOff>
    </xdr:to>
    <xdr:cxnSp macro="">
      <xdr:nvCxnSpPr>
        <xdr:cNvPr id="297" name="直線コネクタ 296"/>
        <xdr:cNvCxnSpPr/>
      </xdr:nvCxnSpPr>
      <xdr:spPr>
        <a:xfrm>
          <a:off x="7861300" y="6098703"/>
          <a:ext cx="889000" cy="6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13791</xdr:rowOff>
    </xdr:from>
    <xdr:ext cx="534377" cy="259045"/>
    <xdr:sp macro="" textlink="">
      <xdr:nvSpPr>
        <xdr:cNvPr id="299" name="テキスト ボックス 298"/>
        <xdr:cNvSpPr txBox="1"/>
      </xdr:nvSpPr>
      <xdr:spPr>
        <a:xfrm>
          <a:off x="8483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40292</xdr:rowOff>
    </xdr:from>
    <xdr:to>
      <xdr:col>41</xdr:col>
      <xdr:colOff>50800</xdr:colOff>
      <xdr:row>35</xdr:row>
      <xdr:rowOff>97953</xdr:rowOff>
    </xdr:to>
    <xdr:cxnSp macro="">
      <xdr:nvCxnSpPr>
        <xdr:cNvPr id="300" name="直線コネクタ 299"/>
        <xdr:cNvCxnSpPr/>
      </xdr:nvCxnSpPr>
      <xdr:spPr>
        <a:xfrm>
          <a:off x="6972300" y="6041042"/>
          <a:ext cx="889000" cy="5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158974</xdr:rowOff>
    </xdr:from>
    <xdr:ext cx="534377" cy="259045"/>
    <xdr:sp macro="" textlink="">
      <xdr:nvSpPr>
        <xdr:cNvPr id="302" name="テキスト ボックス 301"/>
        <xdr:cNvSpPr txBox="1"/>
      </xdr:nvSpPr>
      <xdr:spPr>
        <a:xfrm>
          <a:off x="7594111" y="63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27333</xdr:rowOff>
    </xdr:from>
    <xdr:ext cx="534377" cy="259045"/>
    <xdr:sp macro="" textlink="">
      <xdr:nvSpPr>
        <xdr:cNvPr id="304" name="テキスト ボックス 303"/>
        <xdr:cNvSpPr txBox="1"/>
      </xdr:nvSpPr>
      <xdr:spPr>
        <a:xfrm>
          <a:off x="6705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113328</xdr:rowOff>
    </xdr:from>
    <xdr:to>
      <xdr:col>55</xdr:col>
      <xdr:colOff>50800</xdr:colOff>
      <xdr:row>35</xdr:row>
      <xdr:rowOff>43478</xdr:rowOff>
    </xdr:to>
    <xdr:sp macro="" textlink="">
      <xdr:nvSpPr>
        <xdr:cNvPr id="310" name="楕円 309"/>
        <xdr:cNvSpPr/>
      </xdr:nvSpPr>
      <xdr:spPr>
        <a:xfrm>
          <a:off x="10426700" y="59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136205</xdr:rowOff>
    </xdr:from>
    <xdr:ext cx="534377" cy="259045"/>
    <xdr:sp macro="" textlink="">
      <xdr:nvSpPr>
        <xdr:cNvPr id="311" name="補助費等該当値テキスト"/>
        <xdr:cNvSpPr txBox="1"/>
      </xdr:nvSpPr>
      <xdr:spPr>
        <a:xfrm>
          <a:off x="10528300" y="579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106676</xdr:rowOff>
    </xdr:from>
    <xdr:to>
      <xdr:col>50</xdr:col>
      <xdr:colOff>165100</xdr:colOff>
      <xdr:row>36</xdr:row>
      <xdr:rowOff>36826</xdr:rowOff>
    </xdr:to>
    <xdr:sp macro="" textlink="">
      <xdr:nvSpPr>
        <xdr:cNvPr id="312" name="楕円 311"/>
        <xdr:cNvSpPr/>
      </xdr:nvSpPr>
      <xdr:spPr>
        <a:xfrm>
          <a:off x="9588500" y="610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53353</xdr:rowOff>
    </xdr:from>
    <xdr:ext cx="534377" cy="259045"/>
    <xdr:sp macro="" textlink="">
      <xdr:nvSpPr>
        <xdr:cNvPr id="313" name="テキスト ボックス 312"/>
        <xdr:cNvSpPr txBox="1"/>
      </xdr:nvSpPr>
      <xdr:spPr>
        <a:xfrm>
          <a:off x="9372111" y="588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110377</xdr:rowOff>
    </xdr:from>
    <xdr:to>
      <xdr:col>46</xdr:col>
      <xdr:colOff>38100</xdr:colOff>
      <xdr:row>36</xdr:row>
      <xdr:rowOff>40527</xdr:rowOff>
    </xdr:to>
    <xdr:sp macro="" textlink="">
      <xdr:nvSpPr>
        <xdr:cNvPr id="314" name="楕円 313"/>
        <xdr:cNvSpPr/>
      </xdr:nvSpPr>
      <xdr:spPr>
        <a:xfrm>
          <a:off x="8699500" y="611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57054</xdr:rowOff>
    </xdr:from>
    <xdr:ext cx="534377" cy="259045"/>
    <xdr:sp macro="" textlink="">
      <xdr:nvSpPr>
        <xdr:cNvPr id="315" name="テキスト ボックス 314"/>
        <xdr:cNvSpPr txBox="1"/>
      </xdr:nvSpPr>
      <xdr:spPr>
        <a:xfrm>
          <a:off x="8483111" y="588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47153</xdr:rowOff>
    </xdr:from>
    <xdr:to>
      <xdr:col>41</xdr:col>
      <xdr:colOff>101600</xdr:colOff>
      <xdr:row>35</xdr:row>
      <xdr:rowOff>148753</xdr:rowOff>
    </xdr:to>
    <xdr:sp macro="" textlink="">
      <xdr:nvSpPr>
        <xdr:cNvPr id="316" name="楕円 315"/>
        <xdr:cNvSpPr/>
      </xdr:nvSpPr>
      <xdr:spPr>
        <a:xfrm>
          <a:off x="7810500" y="604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165280</xdr:rowOff>
    </xdr:from>
    <xdr:ext cx="534377" cy="259045"/>
    <xdr:sp macro="" textlink="">
      <xdr:nvSpPr>
        <xdr:cNvPr id="317" name="テキスト ボックス 316"/>
        <xdr:cNvSpPr txBox="1"/>
      </xdr:nvSpPr>
      <xdr:spPr>
        <a:xfrm>
          <a:off x="7594111" y="582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160942</xdr:rowOff>
    </xdr:from>
    <xdr:to>
      <xdr:col>36</xdr:col>
      <xdr:colOff>165100</xdr:colOff>
      <xdr:row>35</xdr:row>
      <xdr:rowOff>91092</xdr:rowOff>
    </xdr:to>
    <xdr:sp macro="" textlink="">
      <xdr:nvSpPr>
        <xdr:cNvPr id="318" name="楕円 317"/>
        <xdr:cNvSpPr/>
      </xdr:nvSpPr>
      <xdr:spPr>
        <a:xfrm>
          <a:off x="6921500" y="599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107619</xdr:rowOff>
    </xdr:from>
    <xdr:ext cx="534377" cy="259045"/>
    <xdr:sp macro="" textlink="">
      <xdr:nvSpPr>
        <xdr:cNvPr id="319" name="テキスト ボックス 318"/>
        <xdr:cNvSpPr txBox="1"/>
      </xdr:nvSpPr>
      <xdr:spPr>
        <a:xfrm>
          <a:off x="6705111" y="576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55632</xdr:rowOff>
    </xdr:from>
    <xdr:to>
      <xdr:col>55</xdr:col>
      <xdr:colOff>0</xdr:colOff>
      <xdr:row>57</xdr:row>
      <xdr:rowOff>99985</xdr:rowOff>
    </xdr:to>
    <xdr:cxnSp macro="">
      <xdr:nvCxnSpPr>
        <xdr:cNvPr id="346" name="直線コネクタ 345"/>
        <xdr:cNvCxnSpPr/>
      </xdr:nvCxnSpPr>
      <xdr:spPr>
        <a:xfrm flipV="1">
          <a:off x="9639300" y="9828282"/>
          <a:ext cx="838200" cy="4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121587</xdr:rowOff>
    </xdr:from>
    <xdr:ext cx="534377" cy="259045"/>
    <xdr:sp macro="" textlink="">
      <xdr:nvSpPr>
        <xdr:cNvPr id="347" name="普通建設事業費平均値テキスト"/>
        <xdr:cNvSpPr txBox="1"/>
      </xdr:nvSpPr>
      <xdr:spPr>
        <a:xfrm>
          <a:off x="10528300" y="989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99985</xdr:rowOff>
    </xdr:from>
    <xdr:to>
      <xdr:col>50</xdr:col>
      <xdr:colOff>114300</xdr:colOff>
      <xdr:row>57</xdr:row>
      <xdr:rowOff>127098</xdr:rowOff>
    </xdr:to>
    <xdr:cxnSp macro="">
      <xdr:nvCxnSpPr>
        <xdr:cNvPr id="349" name="直線コネクタ 348"/>
        <xdr:cNvCxnSpPr/>
      </xdr:nvCxnSpPr>
      <xdr:spPr>
        <a:xfrm flipV="1">
          <a:off x="8750300" y="9872635"/>
          <a:ext cx="889000" cy="2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73300</xdr:rowOff>
    </xdr:from>
    <xdr:ext cx="534377" cy="259045"/>
    <xdr:sp macro="" textlink="">
      <xdr:nvSpPr>
        <xdr:cNvPr id="351" name="テキスト ボックス 350"/>
        <xdr:cNvSpPr txBox="1"/>
      </xdr:nvSpPr>
      <xdr:spPr>
        <a:xfrm>
          <a:off x="9372111" y="1001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127098</xdr:rowOff>
    </xdr:from>
    <xdr:to>
      <xdr:col>45</xdr:col>
      <xdr:colOff>177800</xdr:colOff>
      <xdr:row>58</xdr:row>
      <xdr:rowOff>51367</xdr:rowOff>
    </xdr:to>
    <xdr:cxnSp macro="">
      <xdr:nvCxnSpPr>
        <xdr:cNvPr id="352" name="直線コネクタ 351"/>
        <xdr:cNvCxnSpPr/>
      </xdr:nvCxnSpPr>
      <xdr:spPr>
        <a:xfrm flipV="1">
          <a:off x="7861300" y="9899748"/>
          <a:ext cx="889000" cy="9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62318</xdr:rowOff>
    </xdr:from>
    <xdr:ext cx="534377" cy="259045"/>
    <xdr:sp macro="" textlink="">
      <xdr:nvSpPr>
        <xdr:cNvPr id="354" name="テキスト ボックス 353"/>
        <xdr:cNvSpPr txBox="1"/>
      </xdr:nvSpPr>
      <xdr:spPr>
        <a:xfrm>
          <a:off x="8483111" y="100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117794</xdr:rowOff>
    </xdr:from>
    <xdr:to>
      <xdr:col>41</xdr:col>
      <xdr:colOff>50800</xdr:colOff>
      <xdr:row>58</xdr:row>
      <xdr:rowOff>51367</xdr:rowOff>
    </xdr:to>
    <xdr:cxnSp macro="">
      <xdr:nvCxnSpPr>
        <xdr:cNvPr id="355" name="直線コネクタ 354"/>
        <xdr:cNvCxnSpPr/>
      </xdr:nvCxnSpPr>
      <xdr:spPr>
        <a:xfrm>
          <a:off x="6972300" y="9890444"/>
          <a:ext cx="889000" cy="10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67512</xdr:rowOff>
    </xdr:from>
    <xdr:ext cx="534377" cy="259045"/>
    <xdr:sp macro="" textlink="">
      <xdr:nvSpPr>
        <xdr:cNvPr id="359" name="テキスト ボックス 358"/>
        <xdr:cNvSpPr txBox="1"/>
      </xdr:nvSpPr>
      <xdr:spPr>
        <a:xfrm>
          <a:off x="6705111" y="100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4832</xdr:rowOff>
    </xdr:from>
    <xdr:to>
      <xdr:col>55</xdr:col>
      <xdr:colOff>50800</xdr:colOff>
      <xdr:row>57</xdr:row>
      <xdr:rowOff>106432</xdr:rowOff>
    </xdr:to>
    <xdr:sp macro="" textlink="">
      <xdr:nvSpPr>
        <xdr:cNvPr id="365" name="楕円 364"/>
        <xdr:cNvSpPr/>
      </xdr:nvSpPr>
      <xdr:spPr>
        <a:xfrm>
          <a:off x="10426700" y="977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27709</xdr:rowOff>
    </xdr:from>
    <xdr:ext cx="599010" cy="259045"/>
    <xdr:sp macro="" textlink="">
      <xdr:nvSpPr>
        <xdr:cNvPr id="366" name="普通建設事業費該当値テキスト"/>
        <xdr:cNvSpPr txBox="1"/>
      </xdr:nvSpPr>
      <xdr:spPr>
        <a:xfrm>
          <a:off x="10528300" y="962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49185</xdr:rowOff>
    </xdr:from>
    <xdr:to>
      <xdr:col>50</xdr:col>
      <xdr:colOff>165100</xdr:colOff>
      <xdr:row>57</xdr:row>
      <xdr:rowOff>150785</xdr:rowOff>
    </xdr:to>
    <xdr:sp macro="" textlink="">
      <xdr:nvSpPr>
        <xdr:cNvPr id="367" name="楕円 366"/>
        <xdr:cNvSpPr/>
      </xdr:nvSpPr>
      <xdr:spPr>
        <a:xfrm>
          <a:off x="9588500" y="982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167312</xdr:rowOff>
    </xdr:from>
    <xdr:ext cx="534377" cy="259045"/>
    <xdr:sp macro="" textlink="">
      <xdr:nvSpPr>
        <xdr:cNvPr id="368" name="テキスト ボックス 367"/>
        <xdr:cNvSpPr txBox="1"/>
      </xdr:nvSpPr>
      <xdr:spPr>
        <a:xfrm>
          <a:off x="9372111" y="959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76298</xdr:rowOff>
    </xdr:from>
    <xdr:to>
      <xdr:col>46</xdr:col>
      <xdr:colOff>38100</xdr:colOff>
      <xdr:row>58</xdr:row>
      <xdr:rowOff>6448</xdr:rowOff>
    </xdr:to>
    <xdr:sp macro="" textlink="">
      <xdr:nvSpPr>
        <xdr:cNvPr id="369" name="楕円 368"/>
        <xdr:cNvSpPr/>
      </xdr:nvSpPr>
      <xdr:spPr>
        <a:xfrm>
          <a:off x="8699500" y="984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22975</xdr:rowOff>
    </xdr:from>
    <xdr:ext cx="534377" cy="259045"/>
    <xdr:sp macro="" textlink="">
      <xdr:nvSpPr>
        <xdr:cNvPr id="370" name="テキスト ボックス 369"/>
        <xdr:cNvSpPr txBox="1"/>
      </xdr:nvSpPr>
      <xdr:spPr>
        <a:xfrm>
          <a:off x="8483111" y="962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567</xdr:rowOff>
    </xdr:from>
    <xdr:to>
      <xdr:col>41</xdr:col>
      <xdr:colOff>101600</xdr:colOff>
      <xdr:row>58</xdr:row>
      <xdr:rowOff>102167</xdr:rowOff>
    </xdr:to>
    <xdr:sp macro="" textlink="">
      <xdr:nvSpPr>
        <xdr:cNvPr id="371" name="楕円 370"/>
        <xdr:cNvSpPr/>
      </xdr:nvSpPr>
      <xdr:spPr>
        <a:xfrm>
          <a:off x="7810500" y="994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93294</xdr:rowOff>
    </xdr:from>
    <xdr:ext cx="534377" cy="259045"/>
    <xdr:sp macro="" textlink="">
      <xdr:nvSpPr>
        <xdr:cNvPr id="372" name="テキスト ボックス 371"/>
        <xdr:cNvSpPr txBox="1"/>
      </xdr:nvSpPr>
      <xdr:spPr>
        <a:xfrm>
          <a:off x="7594111" y="1003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66994</xdr:rowOff>
    </xdr:from>
    <xdr:to>
      <xdr:col>36</xdr:col>
      <xdr:colOff>165100</xdr:colOff>
      <xdr:row>57</xdr:row>
      <xdr:rowOff>168594</xdr:rowOff>
    </xdr:to>
    <xdr:sp macro="" textlink="">
      <xdr:nvSpPr>
        <xdr:cNvPr id="373" name="楕円 372"/>
        <xdr:cNvSpPr/>
      </xdr:nvSpPr>
      <xdr:spPr>
        <a:xfrm>
          <a:off x="6921500" y="983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13671</xdr:rowOff>
    </xdr:from>
    <xdr:ext cx="534377" cy="259045"/>
    <xdr:sp macro="" textlink="">
      <xdr:nvSpPr>
        <xdr:cNvPr id="374" name="テキスト ボックス 373"/>
        <xdr:cNvSpPr txBox="1"/>
      </xdr:nvSpPr>
      <xdr:spPr>
        <a:xfrm>
          <a:off x="6705111" y="961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96679</xdr:rowOff>
    </xdr:from>
    <xdr:to>
      <xdr:col>55</xdr:col>
      <xdr:colOff>0</xdr:colOff>
      <xdr:row>78</xdr:row>
      <xdr:rowOff>132285</xdr:rowOff>
    </xdr:to>
    <xdr:cxnSp macro="">
      <xdr:nvCxnSpPr>
        <xdr:cNvPr id="401" name="直線コネクタ 400"/>
        <xdr:cNvCxnSpPr/>
      </xdr:nvCxnSpPr>
      <xdr:spPr>
        <a:xfrm>
          <a:off x="9639300" y="13469779"/>
          <a:ext cx="838200" cy="3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96679</xdr:rowOff>
    </xdr:from>
    <xdr:to>
      <xdr:col>50</xdr:col>
      <xdr:colOff>114300</xdr:colOff>
      <xdr:row>78</xdr:row>
      <xdr:rowOff>129738</xdr:rowOff>
    </xdr:to>
    <xdr:cxnSp macro="">
      <xdr:nvCxnSpPr>
        <xdr:cNvPr id="404" name="直線コネクタ 403"/>
        <xdr:cNvCxnSpPr/>
      </xdr:nvCxnSpPr>
      <xdr:spPr>
        <a:xfrm flipV="1">
          <a:off x="8750300" y="13469779"/>
          <a:ext cx="889000" cy="3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146183</xdr:rowOff>
    </xdr:from>
    <xdr:ext cx="534377" cy="259045"/>
    <xdr:sp macro="" textlink="">
      <xdr:nvSpPr>
        <xdr:cNvPr id="406" name="テキスト ボックス 405"/>
        <xdr:cNvSpPr txBox="1"/>
      </xdr:nvSpPr>
      <xdr:spPr>
        <a:xfrm>
          <a:off x="9372111" y="1351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129738</xdr:rowOff>
    </xdr:from>
    <xdr:to>
      <xdr:col>45</xdr:col>
      <xdr:colOff>177800</xdr:colOff>
      <xdr:row>78</xdr:row>
      <xdr:rowOff>138119</xdr:rowOff>
    </xdr:to>
    <xdr:cxnSp macro="">
      <xdr:nvCxnSpPr>
        <xdr:cNvPr id="407" name="直線コネクタ 406"/>
        <xdr:cNvCxnSpPr/>
      </xdr:nvCxnSpPr>
      <xdr:spPr>
        <a:xfrm flipV="1">
          <a:off x="7861300" y="13502838"/>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6300</xdr:rowOff>
    </xdr:from>
    <xdr:to>
      <xdr:col>41</xdr:col>
      <xdr:colOff>50800</xdr:colOff>
      <xdr:row>78</xdr:row>
      <xdr:rowOff>138119</xdr:rowOff>
    </xdr:to>
    <xdr:cxnSp macro="">
      <xdr:nvCxnSpPr>
        <xdr:cNvPr id="410" name="直線コネクタ 409"/>
        <xdr:cNvCxnSpPr/>
      </xdr:nvCxnSpPr>
      <xdr:spPr>
        <a:xfrm>
          <a:off x="6972300" y="13379400"/>
          <a:ext cx="889000" cy="13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126202</xdr:rowOff>
    </xdr:from>
    <xdr:ext cx="534377" cy="259045"/>
    <xdr:sp macro="" textlink="">
      <xdr:nvSpPr>
        <xdr:cNvPr id="414" name="テキスト ボックス 413"/>
        <xdr:cNvSpPr txBox="1"/>
      </xdr:nvSpPr>
      <xdr:spPr>
        <a:xfrm>
          <a:off x="6705111" y="134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81485</xdr:rowOff>
    </xdr:from>
    <xdr:to>
      <xdr:col>55</xdr:col>
      <xdr:colOff>50800</xdr:colOff>
      <xdr:row>79</xdr:row>
      <xdr:rowOff>11635</xdr:rowOff>
    </xdr:to>
    <xdr:sp macro="" textlink="">
      <xdr:nvSpPr>
        <xdr:cNvPr id="420" name="楕円 419"/>
        <xdr:cNvSpPr/>
      </xdr:nvSpPr>
      <xdr:spPr>
        <a:xfrm>
          <a:off x="10426700" y="134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37640</xdr:rowOff>
    </xdr:from>
    <xdr:ext cx="469744" cy="259045"/>
    <xdr:sp macro="" textlink="">
      <xdr:nvSpPr>
        <xdr:cNvPr id="421" name="普通建設事業費 （ うち新規整備　）該当値テキスト"/>
        <xdr:cNvSpPr txBox="1"/>
      </xdr:nvSpPr>
      <xdr:spPr>
        <a:xfrm>
          <a:off x="10528300" y="1341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45879</xdr:rowOff>
    </xdr:from>
    <xdr:to>
      <xdr:col>50</xdr:col>
      <xdr:colOff>165100</xdr:colOff>
      <xdr:row>78</xdr:row>
      <xdr:rowOff>147479</xdr:rowOff>
    </xdr:to>
    <xdr:sp macro="" textlink="">
      <xdr:nvSpPr>
        <xdr:cNvPr id="422" name="楕円 421"/>
        <xdr:cNvSpPr/>
      </xdr:nvSpPr>
      <xdr:spPr>
        <a:xfrm>
          <a:off x="9588500" y="1341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164006</xdr:rowOff>
    </xdr:from>
    <xdr:ext cx="534377" cy="259045"/>
    <xdr:sp macro="" textlink="">
      <xdr:nvSpPr>
        <xdr:cNvPr id="423" name="テキスト ボックス 422"/>
        <xdr:cNvSpPr txBox="1"/>
      </xdr:nvSpPr>
      <xdr:spPr>
        <a:xfrm>
          <a:off x="9372111" y="1319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78938</xdr:rowOff>
    </xdr:from>
    <xdr:to>
      <xdr:col>46</xdr:col>
      <xdr:colOff>38100</xdr:colOff>
      <xdr:row>79</xdr:row>
      <xdr:rowOff>9088</xdr:rowOff>
    </xdr:to>
    <xdr:sp macro="" textlink="">
      <xdr:nvSpPr>
        <xdr:cNvPr id="424" name="楕円 423"/>
        <xdr:cNvSpPr/>
      </xdr:nvSpPr>
      <xdr:spPr>
        <a:xfrm>
          <a:off x="8699500" y="1345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215</xdr:rowOff>
    </xdr:from>
    <xdr:ext cx="469744" cy="259045"/>
    <xdr:sp macro="" textlink="">
      <xdr:nvSpPr>
        <xdr:cNvPr id="425" name="テキスト ボックス 424"/>
        <xdr:cNvSpPr txBox="1"/>
      </xdr:nvSpPr>
      <xdr:spPr>
        <a:xfrm>
          <a:off x="8515428" y="13544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87319</xdr:rowOff>
    </xdr:from>
    <xdr:to>
      <xdr:col>41</xdr:col>
      <xdr:colOff>101600</xdr:colOff>
      <xdr:row>79</xdr:row>
      <xdr:rowOff>17469</xdr:rowOff>
    </xdr:to>
    <xdr:sp macro="" textlink="">
      <xdr:nvSpPr>
        <xdr:cNvPr id="426" name="楕円 425"/>
        <xdr:cNvSpPr/>
      </xdr:nvSpPr>
      <xdr:spPr>
        <a:xfrm>
          <a:off x="7810500" y="1346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8596</xdr:rowOff>
    </xdr:from>
    <xdr:ext cx="378565" cy="259045"/>
    <xdr:sp macro="" textlink="">
      <xdr:nvSpPr>
        <xdr:cNvPr id="427" name="テキスト ボックス 426"/>
        <xdr:cNvSpPr txBox="1"/>
      </xdr:nvSpPr>
      <xdr:spPr>
        <a:xfrm>
          <a:off x="7672017" y="13553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126950</xdr:rowOff>
    </xdr:from>
    <xdr:to>
      <xdr:col>36</xdr:col>
      <xdr:colOff>165100</xdr:colOff>
      <xdr:row>78</xdr:row>
      <xdr:rowOff>57100</xdr:rowOff>
    </xdr:to>
    <xdr:sp macro="" textlink="">
      <xdr:nvSpPr>
        <xdr:cNvPr id="428" name="楕円 427"/>
        <xdr:cNvSpPr/>
      </xdr:nvSpPr>
      <xdr:spPr>
        <a:xfrm>
          <a:off x="6921500" y="1332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73627</xdr:rowOff>
    </xdr:from>
    <xdr:ext cx="534377" cy="259045"/>
    <xdr:sp macro="" textlink="">
      <xdr:nvSpPr>
        <xdr:cNvPr id="429" name="テキスト ボックス 428"/>
        <xdr:cNvSpPr txBox="1"/>
      </xdr:nvSpPr>
      <xdr:spPr>
        <a:xfrm>
          <a:off x="6705111" y="131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123561</xdr:rowOff>
    </xdr:from>
    <xdr:to>
      <xdr:col>55</xdr:col>
      <xdr:colOff>0</xdr:colOff>
      <xdr:row>96</xdr:row>
      <xdr:rowOff>84858</xdr:rowOff>
    </xdr:to>
    <xdr:cxnSp macro="">
      <xdr:nvCxnSpPr>
        <xdr:cNvPr id="458" name="直線コネクタ 457"/>
        <xdr:cNvCxnSpPr/>
      </xdr:nvCxnSpPr>
      <xdr:spPr>
        <a:xfrm flipV="1">
          <a:off x="9639300" y="16239861"/>
          <a:ext cx="838200" cy="30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91529</xdr:rowOff>
    </xdr:from>
    <xdr:ext cx="534377" cy="259045"/>
    <xdr:sp macro="" textlink="">
      <xdr:nvSpPr>
        <xdr:cNvPr id="459" name="普通建設事業費 （ うち更新整備　）平均値テキスト"/>
        <xdr:cNvSpPr txBox="1"/>
      </xdr:nvSpPr>
      <xdr:spPr>
        <a:xfrm>
          <a:off x="10528300" y="16722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84858</xdr:rowOff>
    </xdr:from>
    <xdr:to>
      <xdr:col>50</xdr:col>
      <xdr:colOff>114300</xdr:colOff>
      <xdr:row>97</xdr:row>
      <xdr:rowOff>18070</xdr:rowOff>
    </xdr:to>
    <xdr:cxnSp macro="">
      <xdr:nvCxnSpPr>
        <xdr:cNvPr id="461" name="直線コネクタ 460"/>
        <xdr:cNvCxnSpPr/>
      </xdr:nvCxnSpPr>
      <xdr:spPr>
        <a:xfrm flipV="1">
          <a:off x="8750300" y="16544058"/>
          <a:ext cx="889000" cy="10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78833</xdr:rowOff>
    </xdr:from>
    <xdr:ext cx="534377" cy="259045"/>
    <xdr:sp macro="" textlink="">
      <xdr:nvSpPr>
        <xdr:cNvPr id="463" name="テキスト ボックス 462"/>
        <xdr:cNvSpPr txBox="1"/>
      </xdr:nvSpPr>
      <xdr:spPr>
        <a:xfrm>
          <a:off x="9372111" y="168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18070</xdr:rowOff>
    </xdr:from>
    <xdr:to>
      <xdr:col>45</xdr:col>
      <xdr:colOff>177800</xdr:colOff>
      <xdr:row>98</xdr:row>
      <xdr:rowOff>14458</xdr:rowOff>
    </xdr:to>
    <xdr:cxnSp macro="">
      <xdr:nvCxnSpPr>
        <xdr:cNvPr id="464" name="直線コネクタ 463"/>
        <xdr:cNvCxnSpPr/>
      </xdr:nvCxnSpPr>
      <xdr:spPr>
        <a:xfrm flipV="1">
          <a:off x="7861300" y="16648720"/>
          <a:ext cx="889000" cy="16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52880</xdr:rowOff>
    </xdr:from>
    <xdr:ext cx="534377" cy="259045"/>
    <xdr:sp macro="" textlink="">
      <xdr:nvSpPr>
        <xdr:cNvPr id="466" name="テキスト ボックス 465"/>
        <xdr:cNvSpPr txBox="1"/>
      </xdr:nvSpPr>
      <xdr:spPr>
        <a:xfrm>
          <a:off x="8483111" y="1685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14458</xdr:rowOff>
    </xdr:from>
    <xdr:to>
      <xdr:col>41</xdr:col>
      <xdr:colOff>50800</xdr:colOff>
      <xdr:row>98</xdr:row>
      <xdr:rowOff>34148</xdr:rowOff>
    </xdr:to>
    <xdr:cxnSp macro="">
      <xdr:nvCxnSpPr>
        <xdr:cNvPr id="467" name="直線コネクタ 466"/>
        <xdr:cNvCxnSpPr/>
      </xdr:nvCxnSpPr>
      <xdr:spPr>
        <a:xfrm flipV="1">
          <a:off x="6972300" y="16816558"/>
          <a:ext cx="889000" cy="1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73537</xdr:rowOff>
    </xdr:from>
    <xdr:ext cx="534377" cy="259045"/>
    <xdr:sp macro="" textlink="">
      <xdr:nvSpPr>
        <xdr:cNvPr id="469" name="テキスト ボックス 468"/>
        <xdr:cNvSpPr txBox="1"/>
      </xdr:nvSpPr>
      <xdr:spPr>
        <a:xfrm>
          <a:off x="7594111" y="1687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121521</xdr:rowOff>
    </xdr:from>
    <xdr:ext cx="534377" cy="259045"/>
    <xdr:sp macro="" textlink="">
      <xdr:nvSpPr>
        <xdr:cNvPr id="471" name="テキスト ボックス 470"/>
        <xdr:cNvSpPr txBox="1"/>
      </xdr:nvSpPr>
      <xdr:spPr>
        <a:xfrm>
          <a:off x="6705111" y="1692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72761</xdr:rowOff>
    </xdr:from>
    <xdr:to>
      <xdr:col>55</xdr:col>
      <xdr:colOff>50800</xdr:colOff>
      <xdr:row>95</xdr:row>
      <xdr:rowOff>2911</xdr:rowOff>
    </xdr:to>
    <xdr:sp macro="" textlink="">
      <xdr:nvSpPr>
        <xdr:cNvPr id="477" name="楕円 476"/>
        <xdr:cNvSpPr/>
      </xdr:nvSpPr>
      <xdr:spPr>
        <a:xfrm>
          <a:off x="10426700" y="1618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95638</xdr:rowOff>
    </xdr:from>
    <xdr:ext cx="599010" cy="259045"/>
    <xdr:sp macro="" textlink="">
      <xdr:nvSpPr>
        <xdr:cNvPr id="478" name="普通建設事業費 （ うち更新整備　）該当値テキスト"/>
        <xdr:cNvSpPr txBox="1"/>
      </xdr:nvSpPr>
      <xdr:spPr>
        <a:xfrm>
          <a:off x="10528300" y="1604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34058</xdr:rowOff>
    </xdr:from>
    <xdr:to>
      <xdr:col>50</xdr:col>
      <xdr:colOff>165100</xdr:colOff>
      <xdr:row>96</xdr:row>
      <xdr:rowOff>135658</xdr:rowOff>
    </xdr:to>
    <xdr:sp macro="" textlink="">
      <xdr:nvSpPr>
        <xdr:cNvPr id="479" name="楕円 478"/>
        <xdr:cNvSpPr/>
      </xdr:nvSpPr>
      <xdr:spPr>
        <a:xfrm>
          <a:off x="9588500" y="1649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152185</xdr:rowOff>
    </xdr:from>
    <xdr:ext cx="534377" cy="259045"/>
    <xdr:sp macro="" textlink="">
      <xdr:nvSpPr>
        <xdr:cNvPr id="480" name="テキスト ボックス 479"/>
        <xdr:cNvSpPr txBox="1"/>
      </xdr:nvSpPr>
      <xdr:spPr>
        <a:xfrm>
          <a:off x="9372111" y="1626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138720</xdr:rowOff>
    </xdr:from>
    <xdr:to>
      <xdr:col>46</xdr:col>
      <xdr:colOff>38100</xdr:colOff>
      <xdr:row>97</xdr:row>
      <xdr:rowOff>68870</xdr:rowOff>
    </xdr:to>
    <xdr:sp macro="" textlink="">
      <xdr:nvSpPr>
        <xdr:cNvPr id="481" name="楕円 480"/>
        <xdr:cNvSpPr/>
      </xdr:nvSpPr>
      <xdr:spPr>
        <a:xfrm>
          <a:off x="8699500" y="1659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85397</xdr:rowOff>
    </xdr:from>
    <xdr:ext cx="534377" cy="259045"/>
    <xdr:sp macro="" textlink="">
      <xdr:nvSpPr>
        <xdr:cNvPr id="482" name="テキスト ボックス 481"/>
        <xdr:cNvSpPr txBox="1"/>
      </xdr:nvSpPr>
      <xdr:spPr>
        <a:xfrm>
          <a:off x="8483111" y="1637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135108</xdr:rowOff>
    </xdr:from>
    <xdr:to>
      <xdr:col>41</xdr:col>
      <xdr:colOff>101600</xdr:colOff>
      <xdr:row>98</xdr:row>
      <xdr:rowOff>65258</xdr:rowOff>
    </xdr:to>
    <xdr:sp macro="" textlink="">
      <xdr:nvSpPr>
        <xdr:cNvPr id="483" name="楕円 482"/>
        <xdr:cNvSpPr/>
      </xdr:nvSpPr>
      <xdr:spPr>
        <a:xfrm>
          <a:off x="7810500" y="1676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81785</xdr:rowOff>
    </xdr:from>
    <xdr:ext cx="534377" cy="259045"/>
    <xdr:sp macro="" textlink="">
      <xdr:nvSpPr>
        <xdr:cNvPr id="484" name="テキスト ボックス 483"/>
        <xdr:cNvSpPr txBox="1"/>
      </xdr:nvSpPr>
      <xdr:spPr>
        <a:xfrm>
          <a:off x="7594111" y="1654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154798</xdr:rowOff>
    </xdr:from>
    <xdr:to>
      <xdr:col>36</xdr:col>
      <xdr:colOff>165100</xdr:colOff>
      <xdr:row>98</xdr:row>
      <xdr:rowOff>84948</xdr:rowOff>
    </xdr:to>
    <xdr:sp macro="" textlink="">
      <xdr:nvSpPr>
        <xdr:cNvPr id="485" name="楕円 484"/>
        <xdr:cNvSpPr/>
      </xdr:nvSpPr>
      <xdr:spPr>
        <a:xfrm>
          <a:off x="6921500" y="1678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101475</xdr:rowOff>
    </xdr:from>
    <xdr:ext cx="534377" cy="259045"/>
    <xdr:sp macro="" textlink="">
      <xdr:nvSpPr>
        <xdr:cNvPr id="486" name="テキスト ボックス 485"/>
        <xdr:cNvSpPr txBox="1"/>
      </xdr:nvSpPr>
      <xdr:spPr>
        <a:xfrm>
          <a:off x="6705111" y="1656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44111</xdr:rowOff>
    </xdr:from>
    <xdr:to>
      <xdr:col>85</xdr:col>
      <xdr:colOff>127000</xdr:colOff>
      <xdr:row>39</xdr:row>
      <xdr:rowOff>44210</xdr:rowOff>
    </xdr:to>
    <xdr:cxnSp macro="">
      <xdr:nvCxnSpPr>
        <xdr:cNvPr id="515" name="直線コネクタ 514"/>
        <xdr:cNvCxnSpPr/>
      </xdr:nvCxnSpPr>
      <xdr:spPr>
        <a:xfrm flipV="1">
          <a:off x="15481300" y="6730661"/>
          <a:ext cx="8382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43921</xdr:rowOff>
    </xdr:from>
    <xdr:to>
      <xdr:col>81</xdr:col>
      <xdr:colOff>50800</xdr:colOff>
      <xdr:row>39</xdr:row>
      <xdr:rowOff>44210</xdr:rowOff>
    </xdr:to>
    <xdr:cxnSp macro="">
      <xdr:nvCxnSpPr>
        <xdr:cNvPr id="518" name="直線コネクタ 517"/>
        <xdr:cNvCxnSpPr/>
      </xdr:nvCxnSpPr>
      <xdr:spPr>
        <a:xfrm>
          <a:off x="14592300" y="6730471"/>
          <a:ext cx="889000" cy="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43921</xdr:rowOff>
    </xdr:from>
    <xdr:to>
      <xdr:col>76</xdr:col>
      <xdr:colOff>114300</xdr:colOff>
      <xdr:row>39</xdr:row>
      <xdr:rowOff>44104</xdr:rowOff>
    </xdr:to>
    <xdr:cxnSp macro="">
      <xdr:nvCxnSpPr>
        <xdr:cNvPr id="521" name="直線コネクタ 520"/>
        <xdr:cNvCxnSpPr/>
      </xdr:nvCxnSpPr>
      <xdr:spPr>
        <a:xfrm flipV="1">
          <a:off x="13703300" y="6730471"/>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15608</xdr:rowOff>
    </xdr:from>
    <xdr:to>
      <xdr:col>71</xdr:col>
      <xdr:colOff>177800</xdr:colOff>
      <xdr:row>39</xdr:row>
      <xdr:rowOff>44104</xdr:rowOff>
    </xdr:to>
    <xdr:cxnSp macro="">
      <xdr:nvCxnSpPr>
        <xdr:cNvPr id="524" name="直線コネクタ 523"/>
        <xdr:cNvCxnSpPr/>
      </xdr:nvCxnSpPr>
      <xdr:spPr>
        <a:xfrm>
          <a:off x="12814300" y="6702158"/>
          <a:ext cx="889000" cy="2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82738</xdr:rowOff>
    </xdr:from>
    <xdr:ext cx="378565" cy="259045"/>
    <xdr:sp macro="" textlink="">
      <xdr:nvSpPr>
        <xdr:cNvPr id="528" name="テキスト ボックス 527"/>
        <xdr:cNvSpPr txBox="1"/>
      </xdr:nvSpPr>
      <xdr:spPr>
        <a:xfrm>
          <a:off x="12625017" y="6769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164761</xdr:rowOff>
    </xdr:from>
    <xdr:to>
      <xdr:col>85</xdr:col>
      <xdr:colOff>177800</xdr:colOff>
      <xdr:row>39</xdr:row>
      <xdr:rowOff>94911</xdr:rowOff>
    </xdr:to>
    <xdr:sp macro="" textlink="">
      <xdr:nvSpPr>
        <xdr:cNvPr id="534" name="楕円 533"/>
        <xdr:cNvSpPr/>
      </xdr:nvSpPr>
      <xdr:spPr>
        <a:xfrm>
          <a:off x="16268700" y="667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313932" cy="259045"/>
    <xdr:sp macro="" textlink="">
      <xdr:nvSpPr>
        <xdr:cNvPr id="535" name="災害復旧事業費該当値テキスト"/>
        <xdr:cNvSpPr txBox="1"/>
      </xdr:nvSpPr>
      <xdr:spPr>
        <a:xfrm>
          <a:off x="16370300" y="6650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164860</xdr:rowOff>
    </xdr:from>
    <xdr:to>
      <xdr:col>81</xdr:col>
      <xdr:colOff>101600</xdr:colOff>
      <xdr:row>39</xdr:row>
      <xdr:rowOff>95010</xdr:rowOff>
    </xdr:to>
    <xdr:sp macro="" textlink="">
      <xdr:nvSpPr>
        <xdr:cNvPr id="536" name="楕円 535"/>
        <xdr:cNvSpPr/>
      </xdr:nvSpPr>
      <xdr:spPr>
        <a:xfrm>
          <a:off x="15430500" y="667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86137</xdr:rowOff>
    </xdr:from>
    <xdr:ext cx="313932" cy="259045"/>
    <xdr:sp macro="" textlink="">
      <xdr:nvSpPr>
        <xdr:cNvPr id="537" name="テキスト ボックス 536"/>
        <xdr:cNvSpPr txBox="1"/>
      </xdr:nvSpPr>
      <xdr:spPr>
        <a:xfrm>
          <a:off x="15324333" y="6772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164571</xdr:rowOff>
    </xdr:from>
    <xdr:to>
      <xdr:col>76</xdr:col>
      <xdr:colOff>165100</xdr:colOff>
      <xdr:row>39</xdr:row>
      <xdr:rowOff>94721</xdr:rowOff>
    </xdr:to>
    <xdr:sp macro="" textlink="">
      <xdr:nvSpPr>
        <xdr:cNvPr id="538" name="楕円 537"/>
        <xdr:cNvSpPr/>
      </xdr:nvSpPr>
      <xdr:spPr>
        <a:xfrm>
          <a:off x="14541500" y="667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85848</xdr:rowOff>
    </xdr:from>
    <xdr:ext cx="378565" cy="259045"/>
    <xdr:sp macro="" textlink="">
      <xdr:nvSpPr>
        <xdr:cNvPr id="539" name="テキスト ボックス 538"/>
        <xdr:cNvSpPr txBox="1"/>
      </xdr:nvSpPr>
      <xdr:spPr>
        <a:xfrm>
          <a:off x="14403017" y="6772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164754</xdr:rowOff>
    </xdr:from>
    <xdr:to>
      <xdr:col>72</xdr:col>
      <xdr:colOff>38100</xdr:colOff>
      <xdr:row>39</xdr:row>
      <xdr:rowOff>94904</xdr:rowOff>
    </xdr:to>
    <xdr:sp macro="" textlink="">
      <xdr:nvSpPr>
        <xdr:cNvPr id="540" name="楕円 539"/>
        <xdr:cNvSpPr/>
      </xdr:nvSpPr>
      <xdr:spPr>
        <a:xfrm>
          <a:off x="13652500" y="6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86031</xdr:rowOff>
    </xdr:from>
    <xdr:ext cx="313932" cy="259045"/>
    <xdr:sp macro="" textlink="">
      <xdr:nvSpPr>
        <xdr:cNvPr id="541" name="テキスト ボックス 540"/>
        <xdr:cNvSpPr txBox="1"/>
      </xdr:nvSpPr>
      <xdr:spPr>
        <a:xfrm>
          <a:off x="13546333" y="67725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136258</xdr:rowOff>
    </xdr:from>
    <xdr:to>
      <xdr:col>67</xdr:col>
      <xdr:colOff>101600</xdr:colOff>
      <xdr:row>39</xdr:row>
      <xdr:rowOff>66408</xdr:rowOff>
    </xdr:to>
    <xdr:sp macro="" textlink="">
      <xdr:nvSpPr>
        <xdr:cNvPr id="542" name="楕円 541"/>
        <xdr:cNvSpPr/>
      </xdr:nvSpPr>
      <xdr:spPr>
        <a:xfrm>
          <a:off x="12763500" y="665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82935</xdr:rowOff>
    </xdr:from>
    <xdr:ext cx="469744" cy="259045"/>
    <xdr:sp macro="" textlink="">
      <xdr:nvSpPr>
        <xdr:cNvPr id="543" name="テキスト ボックス 542"/>
        <xdr:cNvSpPr txBox="1"/>
      </xdr:nvSpPr>
      <xdr:spPr>
        <a:xfrm>
          <a:off x="12579428" y="6426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149949</xdr:rowOff>
    </xdr:from>
    <xdr:to>
      <xdr:col>85</xdr:col>
      <xdr:colOff>127000</xdr:colOff>
      <xdr:row>76</xdr:row>
      <xdr:rowOff>12243</xdr:rowOff>
    </xdr:to>
    <xdr:cxnSp macro="">
      <xdr:nvCxnSpPr>
        <xdr:cNvPr id="621" name="直線コネクタ 620"/>
        <xdr:cNvCxnSpPr/>
      </xdr:nvCxnSpPr>
      <xdr:spPr>
        <a:xfrm flipV="1">
          <a:off x="15481300" y="13008699"/>
          <a:ext cx="838200" cy="3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84217</xdr:rowOff>
    </xdr:from>
    <xdr:ext cx="534377" cy="259045"/>
    <xdr:sp macro="" textlink="">
      <xdr:nvSpPr>
        <xdr:cNvPr id="622" name="公債費平均値テキスト"/>
        <xdr:cNvSpPr txBox="1"/>
      </xdr:nvSpPr>
      <xdr:spPr>
        <a:xfrm>
          <a:off x="16370300" y="1311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104534</xdr:rowOff>
    </xdr:from>
    <xdr:to>
      <xdr:col>81</xdr:col>
      <xdr:colOff>50800</xdr:colOff>
      <xdr:row>76</xdr:row>
      <xdr:rowOff>12243</xdr:rowOff>
    </xdr:to>
    <xdr:cxnSp macro="">
      <xdr:nvCxnSpPr>
        <xdr:cNvPr id="624" name="直線コネクタ 623"/>
        <xdr:cNvCxnSpPr/>
      </xdr:nvCxnSpPr>
      <xdr:spPr>
        <a:xfrm>
          <a:off x="14592300" y="12963284"/>
          <a:ext cx="889000" cy="7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21214</xdr:rowOff>
    </xdr:from>
    <xdr:ext cx="534377" cy="259045"/>
    <xdr:sp macro="" textlink="">
      <xdr:nvSpPr>
        <xdr:cNvPr id="626" name="テキスト ボックス 625"/>
        <xdr:cNvSpPr txBox="1"/>
      </xdr:nvSpPr>
      <xdr:spPr>
        <a:xfrm>
          <a:off x="15214111" y="1322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104534</xdr:rowOff>
    </xdr:from>
    <xdr:to>
      <xdr:col>76</xdr:col>
      <xdr:colOff>114300</xdr:colOff>
      <xdr:row>76</xdr:row>
      <xdr:rowOff>31711</xdr:rowOff>
    </xdr:to>
    <xdr:cxnSp macro="">
      <xdr:nvCxnSpPr>
        <xdr:cNvPr id="627" name="直線コネクタ 626"/>
        <xdr:cNvCxnSpPr/>
      </xdr:nvCxnSpPr>
      <xdr:spPr>
        <a:xfrm flipV="1">
          <a:off x="13703300" y="12963284"/>
          <a:ext cx="889000" cy="9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23944</xdr:rowOff>
    </xdr:from>
    <xdr:ext cx="534377" cy="259045"/>
    <xdr:sp macro="" textlink="">
      <xdr:nvSpPr>
        <xdr:cNvPr id="629" name="テキスト ボックス 628"/>
        <xdr:cNvSpPr txBox="1"/>
      </xdr:nvSpPr>
      <xdr:spPr>
        <a:xfrm>
          <a:off x="14325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125717</xdr:rowOff>
    </xdr:from>
    <xdr:to>
      <xdr:col>71</xdr:col>
      <xdr:colOff>177800</xdr:colOff>
      <xdr:row>76</xdr:row>
      <xdr:rowOff>31711</xdr:rowOff>
    </xdr:to>
    <xdr:cxnSp macro="">
      <xdr:nvCxnSpPr>
        <xdr:cNvPr id="630" name="直線コネクタ 629"/>
        <xdr:cNvCxnSpPr/>
      </xdr:nvCxnSpPr>
      <xdr:spPr>
        <a:xfrm>
          <a:off x="12814300" y="12984467"/>
          <a:ext cx="889000" cy="7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26103</xdr:rowOff>
    </xdr:from>
    <xdr:ext cx="534377" cy="259045"/>
    <xdr:sp macro="" textlink="">
      <xdr:nvSpPr>
        <xdr:cNvPr id="632" name="テキスト ボックス 631"/>
        <xdr:cNvSpPr txBox="1"/>
      </xdr:nvSpPr>
      <xdr:spPr>
        <a:xfrm>
          <a:off x="13436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51694</xdr:rowOff>
    </xdr:from>
    <xdr:ext cx="534377" cy="259045"/>
    <xdr:sp macro="" textlink="">
      <xdr:nvSpPr>
        <xdr:cNvPr id="634" name="テキスト ボックス 633"/>
        <xdr:cNvSpPr txBox="1"/>
      </xdr:nvSpPr>
      <xdr:spPr>
        <a:xfrm>
          <a:off x="12547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99149</xdr:rowOff>
    </xdr:from>
    <xdr:to>
      <xdr:col>85</xdr:col>
      <xdr:colOff>177800</xdr:colOff>
      <xdr:row>76</xdr:row>
      <xdr:rowOff>29299</xdr:rowOff>
    </xdr:to>
    <xdr:sp macro="" textlink="">
      <xdr:nvSpPr>
        <xdr:cNvPr id="640" name="楕円 639"/>
        <xdr:cNvSpPr/>
      </xdr:nvSpPr>
      <xdr:spPr>
        <a:xfrm>
          <a:off x="16268700" y="1295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122026</xdr:rowOff>
    </xdr:from>
    <xdr:ext cx="534377" cy="259045"/>
    <xdr:sp macro="" textlink="">
      <xdr:nvSpPr>
        <xdr:cNvPr id="641" name="公債費該当値テキスト"/>
        <xdr:cNvSpPr txBox="1"/>
      </xdr:nvSpPr>
      <xdr:spPr>
        <a:xfrm>
          <a:off x="16370300" y="1280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132893</xdr:rowOff>
    </xdr:from>
    <xdr:to>
      <xdr:col>81</xdr:col>
      <xdr:colOff>101600</xdr:colOff>
      <xdr:row>76</xdr:row>
      <xdr:rowOff>63043</xdr:rowOff>
    </xdr:to>
    <xdr:sp macro="" textlink="">
      <xdr:nvSpPr>
        <xdr:cNvPr id="642" name="楕円 641"/>
        <xdr:cNvSpPr/>
      </xdr:nvSpPr>
      <xdr:spPr>
        <a:xfrm>
          <a:off x="15430500" y="1299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79570</xdr:rowOff>
    </xdr:from>
    <xdr:ext cx="534377" cy="259045"/>
    <xdr:sp macro="" textlink="">
      <xdr:nvSpPr>
        <xdr:cNvPr id="643" name="テキスト ボックス 642"/>
        <xdr:cNvSpPr txBox="1"/>
      </xdr:nvSpPr>
      <xdr:spPr>
        <a:xfrm>
          <a:off x="15214111" y="1276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53734</xdr:rowOff>
    </xdr:from>
    <xdr:to>
      <xdr:col>76</xdr:col>
      <xdr:colOff>165100</xdr:colOff>
      <xdr:row>75</xdr:row>
      <xdr:rowOff>155333</xdr:rowOff>
    </xdr:to>
    <xdr:sp macro="" textlink="">
      <xdr:nvSpPr>
        <xdr:cNvPr id="644" name="楕円 643"/>
        <xdr:cNvSpPr/>
      </xdr:nvSpPr>
      <xdr:spPr>
        <a:xfrm>
          <a:off x="14541500" y="129124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411</xdr:rowOff>
    </xdr:from>
    <xdr:ext cx="534377" cy="259045"/>
    <xdr:sp macro="" textlink="">
      <xdr:nvSpPr>
        <xdr:cNvPr id="645" name="テキスト ボックス 644"/>
        <xdr:cNvSpPr txBox="1"/>
      </xdr:nvSpPr>
      <xdr:spPr>
        <a:xfrm>
          <a:off x="14325111" y="1268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152361</xdr:rowOff>
    </xdr:from>
    <xdr:to>
      <xdr:col>72</xdr:col>
      <xdr:colOff>38100</xdr:colOff>
      <xdr:row>76</xdr:row>
      <xdr:rowOff>82511</xdr:rowOff>
    </xdr:to>
    <xdr:sp macro="" textlink="">
      <xdr:nvSpPr>
        <xdr:cNvPr id="646" name="楕円 645"/>
        <xdr:cNvSpPr/>
      </xdr:nvSpPr>
      <xdr:spPr>
        <a:xfrm>
          <a:off x="13652500" y="1301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99039</xdr:rowOff>
    </xdr:from>
    <xdr:ext cx="534377" cy="259045"/>
    <xdr:sp macro="" textlink="">
      <xdr:nvSpPr>
        <xdr:cNvPr id="647" name="テキスト ボックス 646"/>
        <xdr:cNvSpPr txBox="1"/>
      </xdr:nvSpPr>
      <xdr:spPr>
        <a:xfrm>
          <a:off x="13436111" y="1278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74917</xdr:rowOff>
    </xdr:from>
    <xdr:to>
      <xdr:col>67</xdr:col>
      <xdr:colOff>101600</xdr:colOff>
      <xdr:row>76</xdr:row>
      <xdr:rowOff>5066</xdr:rowOff>
    </xdr:to>
    <xdr:sp macro="" textlink="">
      <xdr:nvSpPr>
        <xdr:cNvPr id="648" name="楕円 647"/>
        <xdr:cNvSpPr/>
      </xdr:nvSpPr>
      <xdr:spPr>
        <a:xfrm>
          <a:off x="12763500" y="129336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21594</xdr:rowOff>
    </xdr:from>
    <xdr:ext cx="534377" cy="259045"/>
    <xdr:sp macro="" textlink="">
      <xdr:nvSpPr>
        <xdr:cNvPr id="649" name="テキスト ボックス 648"/>
        <xdr:cNvSpPr txBox="1"/>
      </xdr:nvSpPr>
      <xdr:spPr>
        <a:xfrm>
          <a:off x="12547111" y="1270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116675</xdr:rowOff>
    </xdr:from>
    <xdr:to>
      <xdr:col>85</xdr:col>
      <xdr:colOff>127000</xdr:colOff>
      <xdr:row>97</xdr:row>
      <xdr:rowOff>142963</xdr:rowOff>
    </xdr:to>
    <xdr:cxnSp macro="">
      <xdr:nvCxnSpPr>
        <xdr:cNvPr id="678" name="直線コネクタ 677"/>
        <xdr:cNvCxnSpPr/>
      </xdr:nvCxnSpPr>
      <xdr:spPr>
        <a:xfrm flipV="1">
          <a:off x="15481300" y="16747325"/>
          <a:ext cx="8382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157408</xdr:rowOff>
    </xdr:from>
    <xdr:ext cx="534377" cy="259045"/>
    <xdr:sp macro="" textlink="">
      <xdr:nvSpPr>
        <xdr:cNvPr id="679" name="積立金平均値テキスト"/>
        <xdr:cNvSpPr txBox="1"/>
      </xdr:nvSpPr>
      <xdr:spPr>
        <a:xfrm>
          <a:off x="16370300" y="16788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142963</xdr:rowOff>
    </xdr:from>
    <xdr:to>
      <xdr:col>81</xdr:col>
      <xdr:colOff>50800</xdr:colOff>
      <xdr:row>98</xdr:row>
      <xdr:rowOff>99657</xdr:rowOff>
    </xdr:to>
    <xdr:cxnSp macro="">
      <xdr:nvCxnSpPr>
        <xdr:cNvPr id="681" name="直線コネクタ 680"/>
        <xdr:cNvCxnSpPr/>
      </xdr:nvCxnSpPr>
      <xdr:spPr>
        <a:xfrm flipV="1">
          <a:off x="14592300" y="16773613"/>
          <a:ext cx="889000" cy="12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116078</xdr:rowOff>
    </xdr:from>
    <xdr:to>
      <xdr:col>76</xdr:col>
      <xdr:colOff>114300</xdr:colOff>
      <xdr:row>98</xdr:row>
      <xdr:rowOff>99657</xdr:rowOff>
    </xdr:to>
    <xdr:cxnSp macro="">
      <xdr:nvCxnSpPr>
        <xdr:cNvPr id="684" name="直線コネクタ 683"/>
        <xdr:cNvCxnSpPr/>
      </xdr:nvCxnSpPr>
      <xdr:spPr>
        <a:xfrm>
          <a:off x="13703300" y="16746728"/>
          <a:ext cx="889000" cy="15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3823</xdr:rowOff>
    </xdr:from>
    <xdr:to>
      <xdr:col>71</xdr:col>
      <xdr:colOff>177800</xdr:colOff>
      <xdr:row>97</xdr:row>
      <xdr:rowOff>116078</xdr:rowOff>
    </xdr:to>
    <xdr:cxnSp macro="">
      <xdr:nvCxnSpPr>
        <xdr:cNvPr id="687" name="直線コネクタ 686"/>
        <xdr:cNvCxnSpPr/>
      </xdr:nvCxnSpPr>
      <xdr:spPr>
        <a:xfrm>
          <a:off x="12814300" y="16634473"/>
          <a:ext cx="889000" cy="11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79494</xdr:rowOff>
    </xdr:from>
    <xdr:ext cx="534377" cy="259045"/>
    <xdr:sp macro="" textlink="">
      <xdr:nvSpPr>
        <xdr:cNvPr id="689" name="テキスト ボックス 688"/>
        <xdr:cNvSpPr txBox="1"/>
      </xdr:nvSpPr>
      <xdr:spPr>
        <a:xfrm>
          <a:off x="13436111" y="1688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79139</xdr:rowOff>
    </xdr:from>
    <xdr:ext cx="534377" cy="259045"/>
    <xdr:sp macro="" textlink="">
      <xdr:nvSpPr>
        <xdr:cNvPr id="691" name="テキスト ボックス 690"/>
        <xdr:cNvSpPr txBox="1"/>
      </xdr:nvSpPr>
      <xdr:spPr>
        <a:xfrm>
          <a:off x="12547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65875</xdr:rowOff>
    </xdr:from>
    <xdr:to>
      <xdr:col>85</xdr:col>
      <xdr:colOff>177800</xdr:colOff>
      <xdr:row>97</xdr:row>
      <xdr:rowOff>167475</xdr:rowOff>
    </xdr:to>
    <xdr:sp macro="" textlink="">
      <xdr:nvSpPr>
        <xdr:cNvPr id="697" name="楕円 696"/>
        <xdr:cNvSpPr/>
      </xdr:nvSpPr>
      <xdr:spPr>
        <a:xfrm>
          <a:off x="16268700" y="1669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88752</xdr:rowOff>
    </xdr:from>
    <xdr:ext cx="534377" cy="259045"/>
    <xdr:sp macro="" textlink="">
      <xdr:nvSpPr>
        <xdr:cNvPr id="698" name="積立金該当値テキスト"/>
        <xdr:cNvSpPr txBox="1"/>
      </xdr:nvSpPr>
      <xdr:spPr>
        <a:xfrm>
          <a:off x="16370300" y="1654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92163</xdr:rowOff>
    </xdr:from>
    <xdr:to>
      <xdr:col>81</xdr:col>
      <xdr:colOff>101600</xdr:colOff>
      <xdr:row>98</xdr:row>
      <xdr:rowOff>22313</xdr:rowOff>
    </xdr:to>
    <xdr:sp macro="" textlink="">
      <xdr:nvSpPr>
        <xdr:cNvPr id="699" name="楕円 698"/>
        <xdr:cNvSpPr/>
      </xdr:nvSpPr>
      <xdr:spPr>
        <a:xfrm>
          <a:off x="15430500" y="1672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13440</xdr:rowOff>
    </xdr:from>
    <xdr:ext cx="534377" cy="259045"/>
    <xdr:sp macro="" textlink="">
      <xdr:nvSpPr>
        <xdr:cNvPr id="700" name="テキスト ボックス 699"/>
        <xdr:cNvSpPr txBox="1"/>
      </xdr:nvSpPr>
      <xdr:spPr>
        <a:xfrm>
          <a:off x="15214111" y="1681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48857</xdr:rowOff>
    </xdr:from>
    <xdr:to>
      <xdr:col>76</xdr:col>
      <xdr:colOff>165100</xdr:colOff>
      <xdr:row>98</xdr:row>
      <xdr:rowOff>150457</xdr:rowOff>
    </xdr:to>
    <xdr:sp macro="" textlink="">
      <xdr:nvSpPr>
        <xdr:cNvPr id="701" name="楕円 700"/>
        <xdr:cNvSpPr/>
      </xdr:nvSpPr>
      <xdr:spPr>
        <a:xfrm>
          <a:off x="14541500" y="1685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141584</xdr:rowOff>
    </xdr:from>
    <xdr:ext cx="469744" cy="259045"/>
    <xdr:sp macro="" textlink="">
      <xdr:nvSpPr>
        <xdr:cNvPr id="702" name="テキスト ボックス 701"/>
        <xdr:cNvSpPr txBox="1"/>
      </xdr:nvSpPr>
      <xdr:spPr>
        <a:xfrm>
          <a:off x="14357428" y="1694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65278</xdr:rowOff>
    </xdr:from>
    <xdr:to>
      <xdr:col>72</xdr:col>
      <xdr:colOff>38100</xdr:colOff>
      <xdr:row>97</xdr:row>
      <xdr:rowOff>166878</xdr:rowOff>
    </xdr:to>
    <xdr:sp macro="" textlink="">
      <xdr:nvSpPr>
        <xdr:cNvPr id="703" name="楕円 702"/>
        <xdr:cNvSpPr/>
      </xdr:nvSpPr>
      <xdr:spPr>
        <a:xfrm>
          <a:off x="13652500" y="1669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11955</xdr:rowOff>
    </xdr:from>
    <xdr:ext cx="534377" cy="259045"/>
    <xdr:sp macro="" textlink="">
      <xdr:nvSpPr>
        <xdr:cNvPr id="704" name="テキスト ボックス 703"/>
        <xdr:cNvSpPr txBox="1"/>
      </xdr:nvSpPr>
      <xdr:spPr>
        <a:xfrm>
          <a:off x="13436111" y="1647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124473</xdr:rowOff>
    </xdr:from>
    <xdr:to>
      <xdr:col>67</xdr:col>
      <xdr:colOff>101600</xdr:colOff>
      <xdr:row>97</xdr:row>
      <xdr:rowOff>54623</xdr:rowOff>
    </xdr:to>
    <xdr:sp macro="" textlink="">
      <xdr:nvSpPr>
        <xdr:cNvPr id="705" name="楕円 704"/>
        <xdr:cNvSpPr/>
      </xdr:nvSpPr>
      <xdr:spPr>
        <a:xfrm>
          <a:off x="12763500" y="1658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71150</xdr:rowOff>
    </xdr:from>
    <xdr:ext cx="534377" cy="259045"/>
    <xdr:sp macro="" textlink="">
      <xdr:nvSpPr>
        <xdr:cNvPr id="706" name="テキスト ボックス 705"/>
        <xdr:cNvSpPr txBox="1"/>
      </xdr:nvSpPr>
      <xdr:spPr>
        <a:xfrm>
          <a:off x="12547111" y="1635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18085</xdr:rowOff>
    </xdr:from>
    <xdr:to>
      <xdr:col>116</xdr:col>
      <xdr:colOff>63500</xdr:colOff>
      <xdr:row>38</xdr:row>
      <xdr:rowOff>18085</xdr:rowOff>
    </xdr:to>
    <xdr:cxnSp macro="">
      <xdr:nvCxnSpPr>
        <xdr:cNvPr id="731" name="直線コネクタ 730"/>
        <xdr:cNvCxnSpPr/>
      </xdr:nvCxnSpPr>
      <xdr:spPr>
        <a:xfrm>
          <a:off x="21323300" y="6533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18085</xdr:rowOff>
    </xdr:from>
    <xdr:to>
      <xdr:col>111</xdr:col>
      <xdr:colOff>177800</xdr:colOff>
      <xdr:row>38</xdr:row>
      <xdr:rowOff>25400</xdr:rowOff>
    </xdr:to>
    <xdr:cxnSp macro="">
      <xdr:nvCxnSpPr>
        <xdr:cNvPr id="734" name="直線コネクタ 733"/>
        <xdr:cNvCxnSpPr/>
      </xdr:nvCxnSpPr>
      <xdr:spPr>
        <a:xfrm flipV="1">
          <a:off x="20434300" y="6533185"/>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138735</xdr:rowOff>
    </xdr:from>
    <xdr:to>
      <xdr:col>116</xdr:col>
      <xdr:colOff>114300</xdr:colOff>
      <xdr:row>38</xdr:row>
      <xdr:rowOff>68885</xdr:rowOff>
    </xdr:to>
    <xdr:sp macro="" textlink="">
      <xdr:nvSpPr>
        <xdr:cNvPr id="750" name="楕円 749"/>
        <xdr:cNvSpPr/>
      </xdr:nvSpPr>
      <xdr:spPr>
        <a:xfrm>
          <a:off x="22110700" y="64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53662</xdr:rowOff>
    </xdr:from>
    <xdr:ext cx="378565" cy="259045"/>
    <xdr:sp macro="" textlink="">
      <xdr:nvSpPr>
        <xdr:cNvPr id="751" name="投資及び出資金該当値テキスト"/>
        <xdr:cNvSpPr txBox="1"/>
      </xdr:nvSpPr>
      <xdr:spPr>
        <a:xfrm>
          <a:off x="22212300" y="639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138735</xdr:rowOff>
    </xdr:from>
    <xdr:to>
      <xdr:col>112</xdr:col>
      <xdr:colOff>38100</xdr:colOff>
      <xdr:row>38</xdr:row>
      <xdr:rowOff>68885</xdr:rowOff>
    </xdr:to>
    <xdr:sp macro="" textlink="">
      <xdr:nvSpPr>
        <xdr:cNvPr id="752" name="楕円 751"/>
        <xdr:cNvSpPr/>
      </xdr:nvSpPr>
      <xdr:spPr>
        <a:xfrm>
          <a:off x="21272500" y="64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60012</xdr:rowOff>
    </xdr:from>
    <xdr:ext cx="378565" cy="259045"/>
    <xdr:sp macro="" textlink="">
      <xdr:nvSpPr>
        <xdr:cNvPr id="753" name="テキスト ボックス 752"/>
        <xdr:cNvSpPr txBox="1"/>
      </xdr:nvSpPr>
      <xdr:spPr>
        <a:xfrm>
          <a:off x="21134017" y="6575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114600</xdr:rowOff>
    </xdr:from>
    <xdr:to>
      <xdr:col>116</xdr:col>
      <xdr:colOff>63500</xdr:colOff>
      <xdr:row>58</xdr:row>
      <xdr:rowOff>116337</xdr:rowOff>
    </xdr:to>
    <xdr:cxnSp macro="">
      <xdr:nvCxnSpPr>
        <xdr:cNvPr id="786" name="直線コネクタ 785"/>
        <xdr:cNvCxnSpPr/>
      </xdr:nvCxnSpPr>
      <xdr:spPr>
        <a:xfrm>
          <a:off x="21323300" y="10058700"/>
          <a:ext cx="8382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114600</xdr:rowOff>
    </xdr:from>
    <xdr:to>
      <xdr:col>111</xdr:col>
      <xdr:colOff>177800</xdr:colOff>
      <xdr:row>58</xdr:row>
      <xdr:rowOff>114646</xdr:rowOff>
    </xdr:to>
    <xdr:cxnSp macro="">
      <xdr:nvCxnSpPr>
        <xdr:cNvPr id="789" name="直線コネクタ 788"/>
        <xdr:cNvCxnSpPr/>
      </xdr:nvCxnSpPr>
      <xdr:spPr>
        <a:xfrm flipV="1">
          <a:off x="20434300" y="10058700"/>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111171</xdr:rowOff>
    </xdr:from>
    <xdr:to>
      <xdr:col>107</xdr:col>
      <xdr:colOff>50800</xdr:colOff>
      <xdr:row>58</xdr:row>
      <xdr:rowOff>114646</xdr:rowOff>
    </xdr:to>
    <xdr:cxnSp macro="">
      <xdr:nvCxnSpPr>
        <xdr:cNvPr id="792" name="直線コネクタ 791"/>
        <xdr:cNvCxnSpPr/>
      </xdr:nvCxnSpPr>
      <xdr:spPr>
        <a:xfrm>
          <a:off x="19545300" y="10055271"/>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109342</xdr:rowOff>
    </xdr:from>
    <xdr:to>
      <xdr:col>102</xdr:col>
      <xdr:colOff>114300</xdr:colOff>
      <xdr:row>58</xdr:row>
      <xdr:rowOff>111171</xdr:rowOff>
    </xdr:to>
    <xdr:cxnSp macro="">
      <xdr:nvCxnSpPr>
        <xdr:cNvPr id="795" name="直線コネクタ 794"/>
        <xdr:cNvCxnSpPr/>
      </xdr:nvCxnSpPr>
      <xdr:spPr>
        <a:xfrm>
          <a:off x="18656300" y="1005344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65537</xdr:rowOff>
    </xdr:from>
    <xdr:to>
      <xdr:col>116</xdr:col>
      <xdr:colOff>114300</xdr:colOff>
      <xdr:row>58</xdr:row>
      <xdr:rowOff>167137</xdr:rowOff>
    </xdr:to>
    <xdr:sp macro="" textlink="">
      <xdr:nvSpPr>
        <xdr:cNvPr id="805" name="楕円 804"/>
        <xdr:cNvSpPr/>
      </xdr:nvSpPr>
      <xdr:spPr>
        <a:xfrm>
          <a:off x="22110700" y="1000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5834</xdr:rowOff>
    </xdr:from>
    <xdr:ext cx="378565" cy="259045"/>
    <xdr:sp macro="" textlink="">
      <xdr:nvSpPr>
        <xdr:cNvPr id="806" name="貸付金該当値テキスト"/>
        <xdr:cNvSpPr txBox="1"/>
      </xdr:nvSpPr>
      <xdr:spPr>
        <a:xfrm>
          <a:off x="22212300" y="9949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63800</xdr:rowOff>
    </xdr:from>
    <xdr:to>
      <xdr:col>112</xdr:col>
      <xdr:colOff>38100</xdr:colOff>
      <xdr:row>58</xdr:row>
      <xdr:rowOff>165400</xdr:rowOff>
    </xdr:to>
    <xdr:sp macro="" textlink="">
      <xdr:nvSpPr>
        <xdr:cNvPr id="807" name="楕円 806"/>
        <xdr:cNvSpPr/>
      </xdr:nvSpPr>
      <xdr:spPr>
        <a:xfrm>
          <a:off x="21272500" y="1000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156527</xdr:rowOff>
    </xdr:from>
    <xdr:ext cx="378565" cy="259045"/>
    <xdr:sp macro="" textlink="">
      <xdr:nvSpPr>
        <xdr:cNvPr id="808" name="テキスト ボックス 807"/>
        <xdr:cNvSpPr txBox="1"/>
      </xdr:nvSpPr>
      <xdr:spPr>
        <a:xfrm>
          <a:off x="21134017" y="10100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63846</xdr:rowOff>
    </xdr:from>
    <xdr:to>
      <xdr:col>107</xdr:col>
      <xdr:colOff>101600</xdr:colOff>
      <xdr:row>58</xdr:row>
      <xdr:rowOff>165446</xdr:rowOff>
    </xdr:to>
    <xdr:sp macro="" textlink="">
      <xdr:nvSpPr>
        <xdr:cNvPr id="809" name="楕円 808"/>
        <xdr:cNvSpPr/>
      </xdr:nvSpPr>
      <xdr:spPr>
        <a:xfrm>
          <a:off x="20383500" y="1000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156573</xdr:rowOff>
    </xdr:from>
    <xdr:ext cx="378565" cy="259045"/>
    <xdr:sp macro="" textlink="">
      <xdr:nvSpPr>
        <xdr:cNvPr id="810" name="テキスト ボックス 809"/>
        <xdr:cNvSpPr txBox="1"/>
      </xdr:nvSpPr>
      <xdr:spPr>
        <a:xfrm>
          <a:off x="20245017" y="1010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60371</xdr:rowOff>
    </xdr:from>
    <xdr:to>
      <xdr:col>102</xdr:col>
      <xdr:colOff>165100</xdr:colOff>
      <xdr:row>58</xdr:row>
      <xdr:rowOff>161971</xdr:rowOff>
    </xdr:to>
    <xdr:sp macro="" textlink="">
      <xdr:nvSpPr>
        <xdr:cNvPr id="811" name="楕円 810"/>
        <xdr:cNvSpPr/>
      </xdr:nvSpPr>
      <xdr:spPr>
        <a:xfrm>
          <a:off x="19494500" y="1000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153098</xdr:rowOff>
    </xdr:from>
    <xdr:ext cx="378565" cy="259045"/>
    <xdr:sp macro="" textlink="">
      <xdr:nvSpPr>
        <xdr:cNvPr id="812" name="テキスト ボックス 811"/>
        <xdr:cNvSpPr txBox="1"/>
      </xdr:nvSpPr>
      <xdr:spPr>
        <a:xfrm>
          <a:off x="19356017" y="10097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58542</xdr:rowOff>
    </xdr:from>
    <xdr:to>
      <xdr:col>98</xdr:col>
      <xdr:colOff>38100</xdr:colOff>
      <xdr:row>58</xdr:row>
      <xdr:rowOff>160142</xdr:rowOff>
    </xdr:to>
    <xdr:sp macro="" textlink="">
      <xdr:nvSpPr>
        <xdr:cNvPr id="813" name="楕円 812"/>
        <xdr:cNvSpPr/>
      </xdr:nvSpPr>
      <xdr:spPr>
        <a:xfrm>
          <a:off x="18605500" y="1000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151269</xdr:rowOff>
    </xdr:from>
    <xdr:ext cx="378565" cy="259045"/>
    <xdr:sp macro="" textlink="">
      <xdr:nvSpPr>
        <xdr:cNvPr id="814" name="テキスト ボックス 813"/>
        <xdr:cNvSpPr txBox="1"/>
      </xdr:nvSpPr>
      <xdr:spPr>
        <a:xfrm>
          <a:off x="18467017" y="10095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136339</xdr:rowOff>
    </xdr:from>
    <xdr:to>
      <xdr:col>116</xdr:col>
      <xdr:colOff>63500</xdr:colOff>
      <xdr:row>77</xdr:row>
      <xdr:rowOff>148935</xdr:rowOff>
    </xdr:to>
    <xdr:cxnSp macro="">
      <xdr:nvCxnSpPr>
        <xdr:cNvPr id="842" name="直線コネクタ 841"/>
        <xdr:cNvCxnSpPr/>
      </xdr:nvCxnSpPr>
      <xdr:spPr>
        <a:xfrm flipV="1">
          <a:off x="21323300" y="13337989"/>
          <a:ext cx="838200" cy="1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21114</xdr:rowOff>
    </xdr:from>
    <xdr:ext cx="534377" cy="259045"/>
    <xdr:sp macro="" textlink="">
      <xdr:nvSpPr>
        <xdr:cNvPr id="843" name="繰出金平均値テキスト"/>
        <xdr:cNvSpPr txBox="1"/>
      </xdr:nvSpPr>
      <xdr:spPr>
        <a:xfrm>
          <a:off x="22212300" y="1287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148935</xdr:rowOff>
    </xdr:from>
    <xdr:to>
      <xdr:col>111</xdr:col>
      <xdr:colOff>177800</xdr:colOff>
      <xdr:row>78</xdr:row>
      <xdr:rowOff>8804</xdr:rowOff>
    </xdr:to>
    <xdr:cxnSp macro="">
      <xdr:nvCxnSpPr>
        <xdr:cNvPr id="845" name="直線コネクタ 844"/>
        <xdr:cNvCxnSpPr/>
      </xdr:nvCxnSpPr>
      <xdr:spPr>
        <a:xfrm flipV="1">
          <a:off x="20434300" y="13350585"/>
          <a:ext cx="889000" cy="3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85114</xdr:rowOff>
    </xdr:from>
    <xdr:ext cx="534377" cy="259045"/>
    <xdr:sp macro="" textlink="">
      <xdr:nvSpPr>
        <xdr:cNvPr id="847" name="テキスト ボックス 846"/>
        <xdr:cNvSpPr txBox="1"/>
      </xdr:nvSpPr>
      <xdr:spPr>
        <a:xfrm>
          <a:off x="21056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1763</xdr:rowOff>
    </xdr:from>
    <xdr:to>
      <xdr:col>107</xdr:col>
      <xdr:colOff>50800</xdr:colOff>
      <xdr:row>78</xdr:row>
      <xdr:rowOff>8804</xdr:rowOff>
    </xdr:to>
    <xdr:cxnSp macro="">
      <xdr:nvCxnSpPr>
        <xdr:cNvPr id="848" name="直線コネクタ 847"/>
        <xdr:cNvCxnSpPr/>
      </xdr:nvCxnSpPr>
      <xdr:spPr>
        <a:xfrm>
          <a:off x="19545300" y="13374863"/>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45293</xdr:rowOff>
    </xdr:from>
    <xdr:ext cx="534377" cy="259045"/>
    <xdr:sp macro="" textlink="">
      <xdr:nvSpPr>
        <xdr:cNvPr id="850" name="テキスト ボックス 849"/>
        <xdr:cNvSpPr txBox="1"/>
      </xdr:nvSpPr>
      <xdr:spPr>
        <a:xfrm>
          <a:off x="20167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161851</xdr:rowOff>
    </xdr:from>
    <xdr:to>
      <xdr:col>102</xdr:col>
      <xdr:colOff>114300</xdr:colOff>
      <xdr:row>78</xdr:row>
      <xdr:rowOff>1763</xdr:rowOff>
    </xdr:to>
    <xdr:cxnSp macro="">
      <xdr:nvCxnSpPr>
        <xdr:cNvPr id="851" name="直線コネクタ 850"/>
        <xdr:cNvCxnSpPr/>
      </xdr:nvCxnSpPr>
      <xdr:spPr>
        <a:xfrm>
          <a:off x="18656300" y="13363501"/>
          <a:ext cx="889000" cy="1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45841</xdr:rowOff>
    </xdr:from>
    <xdr:ext cx="534377" cy="259045"/>
    <xdr:sp macro="" textlink="">
      <xdr:nvSpPr>
        <xdr:cNvPr id="853" name="テキスト ボックス 852"/>
        <xdr:cNvSpPr txBox="1"/>
      </xdr:nvSpPr>
      <xdr:spPr>
        <a:xfrm>
          <a:off x="19278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41841</xdr:rowOff>
    </xdr:from>
    <xdr:ext cx="534377" cy="259045"/>
    <xdr:sp macro="" textlink="">
      <xdr:nvSpPr>
        <xdr:cNvPr id="855" name="テキスト ボックス 854"/>
        <xdr:cNvSpPr txBox="1"/>
      </xdr:nvSpPr>
      <xdr:spPr>
        <a:xfrm>
          <a:off x="18389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85539</xdr:rowOff>
    </xdr:from>
    <xdr:to>
      <xdr:col>116</xdr:col>
      <xdr:colOff>114300</xdr:colOff>
      <xdr:row>78</xdr:row>
      <xdr:rowOff>15689</xdr:rowOff>
    </xdr:to>
    <xdr:sp macro="" textlink="">
      <xdr:nvSpPr>
        <xdr:cNvPr id="861" name="楕円 860"/>
        <xdr:cNvSpPr/>
      </xdr:nvSpPr>
      <xdr:spPr>
        <a:xfrm>
          <a:off x="22110700" y="1328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466</xdr:rowOff>
    </xdr:from>
    <xdr:ext cx="534377" cy="259045"/>
    <xdr:sp macro="" textlink="">
      <xdr:nvSpPr>
        <xdr:cNvPr id="862" name="繰出金該当値テキスト"/>
        <xdr:cNvSpPr txBox="1"/>
      </xdr:nvSpPr>
      <xdr:spPr>
        <a:xfrm>
          <a:off x="22212300" y="132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98135</xdr:rowOff>
    </xdr:from>
    <xdr:to>
      <xdr:col>112</xdr:col>
      <xdr:colOff>38100</xdr:colOff>
      <xdr:row>78</xdr:row>
      <xdr:rowOff>28285</xdr:rowOff>
    </xdr:to>
    <xdr:sp macro="" textlink="">
      <xdr:nvSpPr>
        <xdr:cNvPr id="863" name="楕円 862"/>
        <xdr:cNvSpPr/>
      </xdr:nvSpPr>
      <xdr:spPr>
        <a:xfrm>
          <a:off x="21272500" y="1329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19412</xdr:rowOff>
    </xdr:from>
    <xdr:ext cx="534377" cy="259045"/>
    <xdr:sp macro="" textlink="">
      <xdr:nvSpPr>
        <xdr:cNvPr id="864" name="テキスト ボックス 863"/>
        <xdr:cNvSpPr txBox="1"/>
      </xdr:nvSpPr>
      <xdr:spPr>
        <a:xfrm>
          <a:off x="21056111" y="1339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129454</xdr:rowOff>
    </xdr:from>
    <xdr:to>
      <xdr:col>107</xdr:col>
      <xdr:colOff>101600</xdr:colOff>
      <xdr:row>78</xdr:row>
      <xdr:rowOff>59604</xdr:rowOff>
    </xdr:to>
    <xdr:sp macro="" textlink="">
      <xdr:nvSpPr>
        <xdr:cNvPr id="865" name="楕円 864"/>
        <xdr:cNvSpPr/>
      </xdr:nvSpPr>
      <xdr:spPr>
        <a:xfrm>
          <a:off x="20383500" y="133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50731</xdr:rowOff>
    </xdr:from>
    <xdr:ext cx="534377" cy="259045"/>
    <xdr:sp macro="" textlink="">
      <xdr:nvSpPr>
        <xdr:cNvPr id="866" name="テキスト ボックス 865"/>
        <xdr:cNvSpPr txBox="1"/>
      </xdr:nvSpPr>
      <xdr:spPr>
        <a:xfrm>
          <a:off x="20167111" y="1342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122413</xdr:rowOff>
    </xdr:from>
    <xdr:to>
      <xdr:col>102</xdr:col>
      <xdr:colOff>165100</xdr:colOff>
      <xdr:row>78</xdr:row>
      <xdr:rowOff>52563</xdr:rowOff>
    </xdr:to>
    <xdr:sp macro="" textlink="">
      <xdr:nvSpPr>
        <xdr:cNvPr id="867" name="楕円 866"/>
        <xdr:cNvSpPr/>
      </xdr:nvSpPr>
      <xdr:spPr>
        <a:xfrm>
          <a:off x="19494500" y="1332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43690</xdr:rowOff>
    </xdr:from>
    <xdr:ext cx="534377" cy="259045"/>
    <xdr:sp macro="" textlink="">
      <xdr:nvSpPr>
        <xdr:cNvPr id="868" name="テキスト ボックス 867"/>
        <xdr:cNvSpPr txBox="1"/>
      </xdr:nvSpPr>
      <xdr:spPr>
        <a:xfrm>
          <a:off x="19278111" y="1341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111051</xdr:rowOff>
    </xdr:from>
    <xdr:to>
      <xdr:col>98</xdr:col>
      <xdr:colOff>38100</xdr:colOff>
      <xdr:row>78</xdr:row>
      <xdr:rowOff>41201</xdr:rowOff>
    </xdr:to>
    <xdr:sp macro="" textlink="">
      <xdr:nvSpPr>
        <xdr:cNvPr id="869" name="楕円 868"/>
        <xdr:cNvSpPr/>
      </xdr:nvSpPr>
      <xdr:spPr>
        <a:xfrm>
          <a:off x="18605500" y="133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32328</xdr:rowOff>
    </xdr:from>
    <xdr:ext cx="534377" cy="259045"/>
    <xdr:sp macro="" textlink="">
      <xdr:nvSpPr>
        <xdr:cNvPr id="870" name="テキスト ボックス 869"/>
        <xdr:cNvSpPr txBox="1"/>
      </xdr:nvSpPr>
      <xdr:spPr>
        <a:xfrm>
          <a:off x="18389111" y="1340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義務的経費では、</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人件費が類似団体平均を下回ったものの、扶助費及び公債費が類似団体平均を上回っている。</a:t>
          </a:r>
          <a:endPar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要因として、扶助費は</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子</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ども・子育て関連の児童福祉費が増加していること、公債費は過去の投資的事業への対応に伴う町債発行により、単年度公債費負担が他団体と比較して高い状況であることが挙げられる。</a:t>
          </a:r>
          <a:endPar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その他の経費では、</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補助費等の</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一人当たりのコスト</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特に高い状況となっている</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ほか、普通建設建設事業（更新整備）の一人当たりコストが類似団体より高い状況である</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要因として、</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補助費等は下水道事業会計等への繰出金の増</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、普通建設事業費は岩手医科大学付属病院の周辺道路整備事業</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や踏切改修、小中学校のトイレ洋式化</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により増加している。</a:t>
          </a:r>
          <a:endPar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latin typeface="ＭＳ Ｐゴシック" panose="020B0600070205080204" pitchFamily="50" charset="-128"/>
              <a:ea typeface="ＭＳ Ｐゴシック" panose="020B0600070205080204" pitchFamily="50" charset="-128"/>
            </a:rPr>
            <a:t>　性質別経費全体として、類似団体平均を上回る経費が多いため、効率的な事象実施による経費の削減、普通建設事業の計画的な実施による負担の平準化を検証する必要がある。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岩手県矢巾町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27,377
27,266
67.32
14,127,097
13,574,623
465,079
6,567,344
13,360,158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143.9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53158</xdr:rowOff>
    </xdr:from>
    <xdr:to>
      <xdr:col>24</xdr:col>
      <xdr:colOff>63500</xdr:colOff>
      <xdr:row>34</xdr:row>
      <xdr:rowOff>65568</xdr:rowOff>
    </xdr:to>
    <xdr:cxnSp macro="">
      <xdr:nvCxnSpPr>
        <xdr:cNvPr id="63" name="直線コネクタ 62"/>
        <xdr:cNvCxnSpPr/>
      </xdr:nvCxnSpPr>
      <xdr:spPr>
        <a:xfrm flipV="1">
          <a:off x="3797300" y="5882458"/>
          <a:ext cx="8382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121211</xdr:rowOff>
    </xdr:from>
    <xdr:ext cx="469744" cy="259045"/>
    <xdr:sp macro="" textlink="">
      <xdr:nvSpPr>
        <xdr:cNvPr id="64" name="議会費平均値テキスト"/>
        <xdr:cNvSpPr txBox="1"/>
      </xdr:nvSpPr>
      <xdr:spPr>
        <a:xfrm>
          <a:off x="4686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65568</xdr:rowOff>
    </xdr:from>
    <xdr:to>
      <xdr:col>19</xdr:col>
      <xdr:colOff>177800</xdr:colOff>
      <xdr:row>34</xdr:row>
      <xdr:rowOff>93980</xdr:rowOff>
    </xdr:to>
    <xdr:cxnSp macro="">
      <xdr:nvCxnSpPr>
        <xdr:cNvPr id="66" name="直線コネクタ 65"/>
        <xdr:cNvCxnSpPr/>
      </xdr:nvCxnSpPr>
      <xdr:spPr>
        <a:xfrm flipV="1">
          <a:off x="2908300" y="5894868"/>
          <a:ext cx="889000" cy="2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macro="" textlink="">
      <xdr:nvSpPr>
        <xdr:cNvPr id="68" name="テキスト ボックス 67"/>
        <xdr:cNvSpPr txBox="1"/>
      </xdr:nvSpPr>
      <xdr:spPr>
        <a:xfrm>
          <a:off x="3562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93980</xdr:rowOff>
    </xdr:from>
    <xdr:to>
      <xdr:col>15</xdr:col>
      <xdr:colOff>50800</xdr:colOff>
      <xdr:row>34</xdr:row>
      <xdr:rowOff>125657</xdr:rowOff>
    </xdr:to>
    <xdr:cxnSp macro="">
      <xdr:nvCxnSpPr>
        <xdr:cNvPr id="69" name="直線コネクタ 68"/>
        <xdr:cNvCxnSpPr/>
      </xdr:nvCxnSpPr>
      <xdr:spPr>
        <a:xfrm flipV="1">
          <a:off x="2019300" y="5923280"/>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59489</xdr:rowOff>
    </xdr:from>
    <xdr:ext cx="469744" cy="259045"/>
    <xdr:sp macro="" textlink="">
      <xdr:nvSpPr>
        <xdr:cNvPr id="71" name="テキスト ボックス 70"/>
        <xdr:cNvSpPr txBox="1"/>
      </xdr:nvSpPr>
      <xdr:spPr>
        <a:xfrm>
          <a:off x="2673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26053</xdr:rowOff>
    </xdr:from>
    <xdr:to>
      <xdr:col>10</xdr:col>
      <xdr:colOff>114300</xdr:colOff>
      <xdr:row>34</xdr:row>
      <xdr:rowOff>125657</xdr:rowOff>
    </xdr:to>
    <xdr:cxnSp macro="">
      <xdr:nvCxnSpPr>
        <xdr:cNvPr id="72" name="直線コネクタ 71"/>
        <xdr:cNvCxnSpPr/>
      </xdr:nvCxnSpPr>
      <xdr:spPr>
        <a:xfrm>
          <a:off x="1130300" y="5855353"/>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52958</xdr:rowOff>
    </xdr:from>
    <xdr:ext cx="469744" cy="259045"/>
    <xdr:sp macro="" textlink="">
      <xdr:nvSpPr>
        <xdr:cNvPr id="74" name="テキスト ボックス 73"/>
        <xdr:cNvSpPr txBox="1"/>
      </xdr:nvSpPr>
      <xdr:spPr>
        <a:xfrm>
          <a:off x="1784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143745</xdr:rowOff>
    </xdr:from>
    <xdr:ext cx="469744" cy="259045"/>
    <xdr:sp macro="" textlink="">
      <xdr:nvSpPr>
        <xdr:cNvPr id="76" name="テキスト ボックス 75"/>
        <xdr:cNvSpPr txBox="1"/>
      </xdr:nvSpPr>
      <xdr:spPr>
        <a:xfrm>
          <a:off x="895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2358</xdr:rowOff>
    </xdr:from>
    <xdr:to>
      <xdr:col>24</xdr:col>
      <xdr:colOff>114300</xdr:colOff>
      <xdr:row>34</xdr:row>
      <xdr:rowOff>103958</xdr:rowOff>
    </xdr:to>
    <xdr:sp macro="" textlink="">
      <xdr:nvSpPr>
        <xdr:cNvPr id="82" name="楕円 81"/>
        <xdr:cNvSpPr/>
      </xdr:nvSpPr>
      <xdr:spPr>
        <a:xfrm>
          <a:off x="4584700" y="583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25235</xdr:rowOff>
    </xdr:from>
    <xdr:ext cx="469744" cy="259045"/>
    <xdr:sp macro="" textlink="">
      <xdr:nvSpPr>
        <xdr:cNvPr id="83" name="議会費該当値テキスト"/>
        <xdr:cNvSpPr txBox="1"/>
      </xdr:nvSpPr>
      <xdr:spPr>
        <a:xfrm>
          <a:off x="4686300" y="568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14768</xdr:rowOff>
    </xdr:from>
    <xdr:to>
      <xdr:col>20</xdr:col>
      <xdr:colOff>38100</xdr:colOff>
      <xdr:row>34</xdr:row>
      <xdr:rowOff>116368</xdr:rowOff>
    </xdr:to>
    <xdr:sp macro="" textlink="">
      <xdr:nvSpPr>
        <xdr:cNvPr id="84" name="楕円 83"/>
        <xdr:cNvSpPr/>
      </xdr:nvSpPr>
      <xdr:spPr>
        <a:xfrm>
          <a:off x="3746500" y="584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132895</xdr:rowOff>
    </xdr:from>
    <xdr:ext cx="469744" cy="259045"/>
    <xdr:sp macro="" textlink="">
      <xdr:nvSpPr>
        <xdr:cNvPr id="85" name="テキスト ボックス 84"/>
        <xdr:cNvSpPr txBox="1"/>
      </xdr:nvSpPr>
      <xdr:spPr>
        <a:xfrm>
          <a:off x="3562428" y="561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43180</xdr:rowOff>
    </xdr:from>
    <xdr:to>
      <xdr:col>15</xdr:col>
      <xdr:colOff>101600</xdr:colOff>
      <xdr:row>34</xdr:row>
      <xdr:rowOff>144780</xdr:rowOff>
    </xdr:to>
    <xdr:sp macro="" textlink="">
      <xdr:nvSpPr>
        <xdr:cNvPr id="86" name="楕円 85"/>
        <xdr:cNvSpPr/>
      </xdr:nvSpPr>
      <xdr:spPr>
        <a:xfrm>
          <a:off x="2857500" y="58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161307</xdr:rowOff>
    </xdr:from>
    <xdr:ext cx="469744" cy="259045"/>
    <xdr:sp macro="" textlink="">
      <xdr:nvSpPr>
        <xdr:cNvPr id="87" name="テキスト ボックス 86"/>
        <xdr:cNvSpPr txBox="1"/>
      </xdr:nvSpPr>
      <xdr:spPr>
        <a:xfrm>
          <a:off x="2673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74857</xdr:rowOff>
    </xdr:from>
    <xdr:to>
      <xdr:col>10</xdr:col>
      <xdr:colOff>165100</xdr:colOff>
      <xdr:row>35</xdr:row>
      <xdr:rowOff>5007</xdr:rowOff>
    </xdr:to>
    <xdr:sp macro="" textlink="">
      <xdr:nvSpPr>
        <xdr:cNvPr id="88" name="楕円 87"/>
        <xdr:cNvSpPr/>
      </xdr:nvSpPr>
      <xdr:spPr>
        <a:xfrm>
          <a:off x="1968500" y="590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21534</xdr:rowOff>
    </xdr:from>
    <xdr:ext cx="469744" cy="259045"/>
    <xdr:sp macro="" textlink="">
      <xdr:nvSpPr>
        <xdr:cNvPr id="89" name="テキスト ボックス 88"/>
        <xdr:cNvSpPr txBox="1"/>
      </xdr:nvSpPr>
      <xdr:spPr>
        <a:xfrm>
          <a:off x="1784428" y="567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146703</xdr:rowOff>
    </xdr:from>
    <xdr:to>
      <xdr:col>6</xdr:col>
      <xdr:colOff>38100</xdr:colOff>
      <xdr:row>34</xdr:row>
      <xdr:rowOff>76853</xdr:rowOff>
    </xdr:to>
    <xdr:sp macro="" textlink="">
      <xdr:nvSpPr>
        <xdr:cNvPr id="90" name="楕円 89"/>
        <xdr:cNvSpPr/>
      </xdr:nvSpPr>
      <xdr:spPr>
        <a:xfrm>
          <a:off x="1079500" y="580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93380</xdr:rowOff>
    </xdr:from>
    <xdr:ext cx="469744" cy="259045"/>
    <xdr:sp macro="" textlink="">
      <xdr:nvSpPr>
        <xdr:cNvPr id="91" name="テキスト ボックス 90"/>
        <xdr:cNvSpPr txBox="1"/>
      </xdr:nvSpPr>
      <xdr:spPr>
        <a:xfrm>
          <a:off x="895428" y="557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32704</xdr:rowOff>
    </xdr:from>
    <xdr:to>
      <xdr:col>24</xdr:col>
      <xdr:colOff>63500</xdr:colOff>
      <xdr:row>55</xdr:row>
      <xdr:rowOff>85859</xdr:rowOff>
    </xdr:to>
    <xdr:cxnSp macro="">
      <xdr:nvCxnSpPr>
        <xdr:cNvPr id="123" name="直線コネクタ 122"/>
        <xdr:cNvCxnSpPr/>
      </xdr:nvCxnSpPr>
      <xdr:spPr>
        <a:xfrm>
          <a:off x="3797300" y="9291004"/>
          <a:ext cx="838200" cy="22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107288</xdr:rowOff>
    </xdr:from>
    <xdr:ext cx="534377" cy="259045"/>
    <xdr:sp macro="" textlink="">
      <xdr:nvSpPr>
        <xdr:cNvPr id="124" name="総務費平均値テキスト"/>
        <xdr:cNvSpPr txBox="1"/>
      </xdr:nvSpPr>
      <xdr:spPr>
        <a:xfrm>
          <a:off x="4686300" y="987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32704</xdr:rowOff>
    </xdr:from>
    <xdr:to>
      <xdr:col>19</xdr:col>
      <xdr:colOff>177800</xdr:colOff>
      <xdr:row>56</xdr:row>
      <xdr:rowOff>170332</xdr:rowOff>
    </xdr:to>
    <xdr:cxnSp macro="">
      <xdr:nvCxnSpPr>
        <xdr:cNvPr id="126" name="直線コネクタ 125"/>
        <xdr:cNvCxnSpPr/>
      </xdr:nvCxnSpPr>
      <xdr:spPr>
        <a:xfrm flipV="1">
          <a:off x="2908300" y="9291004"/>
          <a:ext cx="889000" cy="48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100637</xdr:rowOff>
    </xdr:from>
    <xdr:ext cx="534377" cy="259045"/>
    <xdr:sp macro="" textlink="">
      <xdr:nvSpPr>
        <xdr:cNvPr id="128" name="テキスト ボックス 127"/>
        <xdr:cNvSpPr txBox="1"/>
      </xdr:nvSpPr>
      <xdr:spPr>
        <a:xfrm>
          <a:off x="3530111" y="987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170332</xdr:rowOff>
    </xdr:from>
    <xdr:to>
      <xdr:col>15</xdr:col>
      <xdr:colOff>50800</xdr:colOff>
      <xdr:row>57</xdr:row>
      <xdr:rowOff>112671</xdr:rowOff>
    </xdr:to>
    <xdr:cxnSp macro="">
      <xdr:nvCxnSpPr>
        <xdr:cNvPr id="129" name="直線コネクタ 128"/>
        <xdr:cNvCxnSpPr/>
      </xdr:nvCxnSpPr>
      <xdr:spPr>
        <a:xfrm flipV="1">
          <a:off x="2019300" y="9771532"/>
          <a:ext cx="889000" cy="1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16611</xdr:rowOff>
    </xdr:from>
    <xdr:ext cx="534377" cy="259045"/>
    <xdr:sp macro="" textlink="">
      <xdr:nvSpPr>
        <xdr:cNvPr id="131" name="テキスト ボックス 130"/>
        <xdr:cNvSpPr txBox="1"/>
      </xdr:nvSpPr>
      <xdr:spPr>
        <a:xfrm>
          <a:off x="2641111" y="99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43067</xdr:rowOff>
    </xdr:from>
    <xdr:to>
      <xdr:col>10</xdr:col>
      <xdr:colOff>114300</xdr:colOff>
      <xdr:row>57</xdr:row>
      <xdr:rowOff>112671</xdr:rowOff>
    </xdr:to>
    <xdr:cxnSp macro="">
      <xdr:nvCxnSpPr>
        <xdr:cNvPr id="132" name="直線コネクタ 131"/>
        <xdr:cNvCxnSpPr/>
      </xdr:nvCxnSpPr>
      <xdr:spPr>
        <a:xfrm>
          <a:off x="1130300" y="9815717"/>
          <a:ext cx="889000" cy="6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52795</xdr:rowOff>
    </xdr:from>
    <xdr:ext cx="534377" cy="259045"/>
    <xdr:sp macro="" textlink="">
      <xdr:nvSpPr>
        <xdr:cNvPr id="134" name="テキスト ボックス 133"/>
        <xdr:cNvSpPr txBox="1"/>
      </xdr:nvSpPr>
      <xdr:spPr>
        <a:xfrm>
          <a:off x="1752111" y="999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54929</xdr:rowOff>
    </xdr:from>
    <xdr:ext cx="534377" cy="259045"/>
    <xdr:sp macro="" textlink="">
      <xdr:nvSpPr>
        <xdr:cNvPr id="136" name="テキスト ボックス 135"/>
        <xdr:cNvSpPr txBox="1"/>
      </xdr:nvSpPr>
      <xdr:spPr>
        <a:xfrm>
          <a:off x="863111" y="999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35059</xdr:rowOff>
    </xdr:from>
    <xdr:to>
      <xdr:col>24</xdr:col>
      <xdr:colOff>114300</xdr:colOff>
      <xdr:row>55</xdr:row>
      <xdr:rowOff>136659</xdr:rowOff>
    </xdr:to>
    <xdr:sp macro="" textlink="">
      <xdr:nvSpPr>
        <xdr:cNvPr id="142" name="楕円 141"/>
        <xdr:cNvSpPr/>
      </xdr:nvSpPr>
      <xdr:spPr>
        <a:xfrm>
          <a:off x="4584700" y="946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57936</xdr:rowOff>
    </xdr:from>
    <xdr:ext cx="534377" cy="259045"/>
    <xdr:sp macro="" textlink="">
      <xdr:nvSpPr>
        <xdr:cNvPr id="143" name="総務費該当値テキスト"/>
        <xdr:cNvSpPr txBox="1"/>
      </xdr:nvSpPr>
      <xdr:spPr>
        <a:xfrm>
          <a:off x="4686300" y="931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153354</xdr:rowOff>
    </xdr:from>
    <xdr:to>
      <xdr:col>20</xdr:col>
      <xdr:colOff>38100</xdr:colOff>
      <xdr:row>54</xdr:row>
      <xdr:rowOff>83504</xdr:rowOff>
    </xdr:to>
    <xdr:sp macro="" textlink="">
      <xdr:nvSpPr>
        <xdr:cNvPr id="144" name="楕円 143"/>
        <xdr:cNvSpPr/>
      </xdr:nvSpPr>
      <xdr:spPr>
        <a:xfrm>
          <a:off x="3746500" y="924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100031</xdr:rowOff>
    </xdr:from>
    <xdr:ext cx="599010" cy="259045"/>
    <xdr:sp macro="" textlink="">
      <xdr:nvSpPr>
        <xdr:cNvPr id="145" name="テキスト ボックス 144"/>
        <xdr:cNvSpPr txBox="1"/>
      </xdr:nvSpPr>
      <xdr:spPr>
        <a:xfrm>
          <a:off x="3497795" y="901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119532</xdr:rowOff>
    </xdr:from>
    <xdr:to>
      <xdr:col>15</xdr:col>
      <xdr:colOff>101600</xdr:colOff>
      <xdr:row>57</xdr:row>
      <xdr:rowOff>49682</xdr:rowOff>
    </xdr:to>
    <xdr:sp macro="" textlink="">
      <xdr:nvSpPr>
        <xdr:cNvPr id="146" name="楕円 145"/>
        <xdr:cNvSpPr/>
      </xdr:nvSpPr>
      <xdr:spPr>
        <a:xfrm>
          <a:off x="2857500" y="972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66209</xdr:rowOff>
    </xdr:from>
    <xdr:ext cx="534377" cy="259045"/>
    <xdr:sp macro="" textlink="">
      <xdr:nvSpPr>
        <xdr:cNvPr id="147" name="テキスト ボックス 146"/>
        <xdr:cNvSpPr txBox="1"/>
      </xdr:nvSpPr>
      <xdr:spPr>
        <a:xfrm>
          <a:off x="2641111" y="949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61871</xdr:rowOff>
    </xdr:from>
    <xdr:to>
      <xdr:col>10</xdr:col>
      <xdr:colOff>165100</xdr:colOff>
      <xdr:row>57</xdr:row>
      <xdr:rowOff>163471</xdr:rowOff>
    </xdr:to>
    <xdr:sp macro="" textlink="">
      <xdr:nvSpPr>
        <xdr:cNvPr id="148" name="楕円 147"/>
        <xdr:cNvSpPr/>
      </xdr:nvSpPr>
      <xdr:spPr>
        <a:xfrm>
          <a:off x="1968500" y="983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8548</xdr:rowOff>
    </xdr:from>
    <xdr:ext cx="534377" cy="259045"/>
    <xdr:sp macro="" textlink="">
      <xdr:nvSpPr>
        <xdr:cNvPr id="149" name="テキスト ボックス 148"/>
        <xdr:cNvSpPr txBox="1"/>
      </xdr:nvSpPr>
      <xdr:spPr>
        <a:xfrm>
          <a:off x="1752111" y="960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163717</xdr:rowOff>
    </xdr:from>
    <xdr:to>
      <xdr:col>6</xdr:col>
      <xdr:colOff>38100</xdr:colOff>
      <xdr:row>57</xdr:row>
      <xdr:rowOff>93867</xdr:rowOff>
    </xdr:to>
    <xdr:sp macro="" textlink="">
      <xdr:nvSpPr>
        <xdr:cNvPr id="150" name="楕円 149"/>
        <xdr:cNvSpPr/>
      </xdr:nvSpPr>
      <xdr:spPr>
        <a:xfrm>
          <a:off x="1079500" y="976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110394</xdr:rowOff>
    </xdr:from>
    <xdr:ext cx="534377" cy="259045"/>
    <xdr:sp macro="" textlink="">
      <xdr:nvSpPr>
        <xdr:cNvPr id="151" name="テキスト ボックス 150"/>
        <xdr:cNvSpPr txBox="1"/>
      </xdr:nvSpPr>
      <xdr:spPr>
        <a:xfrm>
          <a:off x="863111" y="954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170701</xdr:rowOff>
    </xdr:from>
    <xdr:to>
      <xdr:col>24</xdr:col>
      <xdr:colOff>63500</xdr:colOff>
      <xdr:row>76</xdr:row>
      <xdr:rowOff>39091</xdr:rowOff>
    </xdr:to>
    <xdr:cxnSp macro="">
      <xdr:nvCxnSpPr>
        <xdr:cNvPr id="181" name="直線コネクタ 180"/>
        <xdr:cNvCxnSpPr/>
      </xdr:nvCxnSpPr>
      <xdr:spPr>
        <a:xfrm flipV="1">
          <a:off x="3797300" y="13029451"/>
          <a:ext cx="838200" cy="3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154207</xdr:rowOff>
    </xdr:from>
    <xdr:ext cx="599010" cy="259045"/>
    <xdr:sp macro="" textlink="">
      <xdr:nvSpPr>
        <xdr:cNvPr id="182" name="民生費平均値テキスト"/>
        <xdr:cNvSpPr txBox="1"/>
      </xdr:nvSpPr>
      <xdr:spPr>
        <a:xfrm>
          <a:off x="4686300" y="1301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39091</xdr:rowOff>
    </xdr:from>
    <xdr:to>
      <xdr:col>19</xdr:col>
      <xdr:colOff>177800</xdr:colOff>
      <xdr:row>76</xdr:row>
      <xdr:rowOff>92239</xdr:rowOff>
    </xdr:to>
    <xdr:cxnSp macro="">
      <xdr:nvCxnSpPr>
        <xdr:cNvPr id="184" name="直線コネクタ 183"/>
        <xdr:cNvCxnSpPr/>
      </xdr:nvCxnSpPr>
      <xdr:spPr>
        <a:xfrm flipV="1">
          <a:off x="2908300" y="13069291"/>
          <a:ext cx="889000" cy="5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195</xdr:rowOff>
    </xdr:from>
    <xdr:ext cx="599010" cy="259045"/>
    <xdr:sp macro="" textlink="">
      <xdr:nvSpPr>
        <xdr:cNvPr id="186" name="テキスト ボックス 185"/>
        <xdr:cNvSpPr txBox="1"/>
      </xdr:nvSpPr>
      <xdr:spPr>
        <a:xfrm>
          <a:off x="3497795" y="1320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92239</xdr:rowOff>
    </xdr:from>
    <xdr:to>
      <xdr:col>15</xdr:col>
      <xdr:colOff>50800</xdr:colOff>
      <xdr:row>76</xdr:row>
      <xdr:rowOff>159386</xdr:rowOff>
    </xdr:to>
    <xdr:cxnSp macro="">
      <xdr:nvCxnSpPr>
        <xdr:cNvPr id="187" name="直線コネクタ 186"/>
        <xdr:cNvCxnSpPr/>
      </xdr:nvCxnSpPr>
      <xdr:spPr>
        <a:xfrm flipV="1">
          <a:off x="2019300" y="13122439"/>
          <a:ext cx="889000" cy="6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162259</xdr:rowOff>
    </xdr:from>
    <xdr:ext cx="599010" cy="259045"/>
    <xdr:sp macro="" textlink="">
      <xdr:nvSpPr>
        <xdr:cNvPr id="189" name="テキスト ボックス 188"/>
        <xdr:cNvSpPr txBox="1"/>
      </xdr:nvSpPr>
      <xdr:spPr>
        <a:xfrm>
          <a:off x="2608795" y="1319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159386</xdr:rowOff>
    </xdr:from>
    <xdr:to>
      <xdr:col>10</xdr:col>
      <xdr:colOff>114300</xdr:colOff>
      <xdr:row>77</xdr:row>
      <xdr:rowOff>17627</xdr:rowOff>
    </xdr:to>
    <xdr:cxnSp macro="">
      <xdr:nvCxnSpPr>
        <xdr:cNvPr id="190" name="直線コネクタ 189"/>
        <xdr:cNvCxnSpPr/>
      </xdr:nvCxnSpPr>
      <xdr:spPr>
        <a:xfrm flipV="1">
          <a:off x="1130300" y="13189586"/>
          <a:ext cx="889000" cy="2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117694</xdr:rowOff>
    </xdr:from>
    <xdr:ext cx="599010" cy="259045"/>
    <xdr:sp macro="" textlink="">
      <xdr:nvSpPr>
        <xdr:cNvPr id="194" name="テキスト ボックス 193"/>
        <xdr:cNvSpPr txBox="1"/>
      </xdr:nvSpPr>
      <xdr:spPr>
        <a:xfrm>
          <a:off x="830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119900</xdr:rowOff>
    </xdr:from>
    <xdr:to>
      <xdr:col>24</xdr:col>
      <xdr:colOff>114300</xdr:colOff>
      <xdr:row>76</xdr:row>
      <xdr:rowOff>50050</xdr:rowOff>
    </xdr:to>
    <xdr:sp macro="" textlink="">
      <xdr:nvSpPr>
        <xdr:cNvPr id="200" name="楕円 199"/>
        <xdr:cNvSpPr/>
      </xdr:nvSpPr>
      <xdr:spPr>
        <a:xfrm>
          <a:off x="4584700" y="12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142777</xdr:rowOff>
    </xdr:from>
    <xdr:ext cx="599010" cy="259045"/>
    <xdr:sp macro="" textlink="">
      <xdr:nvSpPr>
        <xdr:cNvPr id="201" name="民生費該当値テキスト"/>
        <xdr:cNvSpPr txBox="1"/>
      </xdr:nvSpPr>
      <xdr:spPr>
        <a:xfrm>
          <a:off x="4686300" y="1283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159741</xdr:rowOff>
    </xdr:from>
    <xdr:to>
      <xdr:col>20</xdr:col>
      <xdr:colOff>38100</xdr:colOff>
      <xdr:row>76</xdr:row>
      <xdr:rowOff>89891</xdr:rowOff>
    </xdr:to>
    <xdr:sp macro="" textlink="">
      <xdr:nvSpPr>
        <xdr:cNvPr id="202" name="楕円 201"/>
        <xdr:cNvSpPr/>
      </xdr:nvSpPr>
      <xdr:spPr>
        <a:xfrm>
          <a:off x="3746500" y="1301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106418</xdr:rowOff>
    </xdr:from>
    <xdr:ext cx="599010" cy="259045"/>
    <xdr:sp macro="" textlink="">
      <xdr:nvSpPr>
        <xdr:cNvPr id="203" name="テキスト ボックス 202"/>
        <xdr:cNvSpPr txBox="1"/>
      </xdr:nvSpPr>
      <xdr:spPr>
        <a:xfrm>
          <a:off x="3497795" y="1279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41439</xdr:rowOff>
    </xdr:from>
    <xdr:to>
      <xdr:col>15</xdr:col>
      <xdr:colOff>101600</xdr:colOff>
      <xdr:row>76</xdr:row>
      <xdr:rowOff>143039</xdr:rowOff>
    </xdr:to>
    <xdr:sp macro="" textlink="">
      <xdr:nvSpPr>
        <xdr:cNvPr id="204" name="楕円 203"/>
        <xdr:cNvSpPr/>
      </xdr:nvSpPr>
      <xdr:spPr>
        <a:xfrm>
          <a:off x="2857500" y="1307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159567</xdr:rowOff>
    </xdr:from>
    <xdr:ext cx="599010" cy="259045"/>
    <xdr:sp macro="" textlink="">
      <xdr:nvSpPr>
        <xdr:cNvPr id="205" name="テキスト ボックス 204"/>
        <xdr:cNvSpPr txBox="1"/>
      </xdr:nvSpPr>
      <xdr:spPr>
        <a:xfrm>
          <a:off x="2608795" y="12846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108586</xdr:rowOff>
    </xdr:from>
    <xdr:to>
      <xdr:col>10</xdr:col>
      <xdr:colOff>165100</xdr:colOff>
      <xdr:row>77</xdr:row>
      <xdr:rowOff>38736</xdr:rowOff>
    </xdr:to>
    <xdr:sp macro="" textlink="">
      <xdr:nvSpPr>
        <xdr:cNvPr id="206" name="楕円 205"/>
        <xdr:cNvSpPr/>
      </xdr:nvSpPr>
      <xdr:spPr>
        <a:xfrm>
          <a:off x="1968500" y="1313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29863</xdr:rowOff>
    </xdr:from>
    <xdr:ext cx="599010" cy="259045"/>
    <xdr:sp macro="" textlink="">
      <xdr:nvSpPr>
        <xdr:cNvPr id="207" name="テキスト ボックス 206"/>
        <xdr:cNvSpPr txBox="1"/>
      </xdr:nvSpPr>
      <xdr:spPr>
        <a:xfrm>
          <a:off x="1719795" y="1323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138277</xdr:rowOff>
    </xdr:from>
    <xdr:to>
      <xdr:col>6</xdr:col>
      <xdr:colOff>38100</xdr:colOff>
      <xdr:row>77</xdr:row>
      <xdr:rowOff>68427</xdr:rowOff>
    </xdr:to>
    <xdr:sp macro="" textlink="">
      <xdr:nvSpPr>
        <xdr:cNvPr id="208" name="楕円 207"/>
        <xdr:cNvSpPr/>
      </xdr:nvSpPr>
      <xdr:spPr>
        <a:xfrm>
          <a:off x="1079500" y="1316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84955</xdr:rowOff>
    </xdr:from>
    <xdr:ext cx="599010" cy="259045"/>
    <xdr:sp macro="" textlink="">
      <xdr:nvSpPr>
        <xdr:cNvPr id="209" name="テキスト ボックス 208"/>
        <xdr:cNvSpPr txBox="1"/>
      </xdr:nvSpPr>
      <xdr:spPr>
        <a:xfrm>
          <a:off x="830795" y="1294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137725</xdr:rowOff>
    </xdr:from>
    <xdr:to>
      <xdr:col>24</xdr:col>
      <xdr:colOff>63500</xdr:colOff>
      <xdr:row>98</xdr:row>
      <xdr:rowOff>162234</xdr:rowOff>
    </xdr:to>
    <xdr:cxnSp macro="">
      <xdr:nvCxnSpPr>
        <xdr:cNvPr id="241" name="直線コネクタ 240"/>
        <xdr:cNvCxnSpPr/>
      </xdr:nvCxnSpPr>
      <xdr:spPr>
        <a:xfrm flipV="1">
          <a:off x="3797300" y="16939825"/>
          <a:ext cx="838200" cy="2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147064</xdr:rowOff>
    </xdr:from>
    <xdr:to>
      <xdr:col>19</xdr:col>
      <xdr:colOff>177800</xdr:colOff>
      <xdr:row>98</xdr:row>
      <xdr:rowOff>162234</xdr:rowOff>
    </xdr:to>
    <xdr:cxnSp macro="">
      <xdr:nvCxnSpPr>
        <xdr:cNvPr id="244" name="直線コネクタ 243"/>
        <xdr:cNvCxnSpPr/>
      </xdr:nvCxnSpPr>
      <xdr:spPr>
        <a:xfrm>
          <a:off x="2908300" y="16777714"/>
          <a:ext cx="889000" cy="18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147064</xdr:rowOff>
    </xdr:from>
    <xdr:to>
      <xdr:col>15</xdr:col>
      <xdr:colOff>50800</xdr:colOff>
      <xdr:row>98</xdr:row>
      <xdr:rowOff>72982</xdr:rowOff>
    </xdr:to>
    <xdr:cxnSp macro="">
      <xdr:nvCxnSpPr>
        <xdr:cNvPr id="247" name="直線コネクタ 246"/>
        <xdr:cNvCxnSpPr/>
      </xdr:nvCxnSpPr>
      <xdr:spPr>
        <a:xfrm flipV="1">
          <a:off x="2019300" y="16777714"/>
          <a:ext cx="889000" cy="9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90416</xdr:rowOff>
    </xdr:from>
    <xdr:ext cx="534377" cy="259045"/>
    <xdr:sp macro="" textlink="">
      <xdr:nvSpPr>
        <xdr:cNvPr id="249" name="テキスト ボックス 248"/>
        <xdr:cNvSpPr txBox="1"/>
      </xdr:nvSpPr>
      <xdr:spPr>
        <a:xfrm>
          <a:off x="2641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72982</xdr:rowOff>
    </xdr:from>
    <xdr:to>
      <xdr:col>10</xdr:col>
      <xdr:colOff>114300</xdr:colOff>
      <xdr:row>98</xdr:row>
      <xdr:rowOff>102324</xdr:rowOff>
    </xdr:to>
    <xdr:cxnSp macro="">
      <xdr:nvCxnSpPr>
        <xdr:cNvPr id="250" name="直線コネクタ 249"/>
        <xdr:cNvCxnSpPr/>
      </xdr:nvCxnSpPr>
      <xdr:spPr>
        <a:xfrm flipV="1">
          <a:off x="1130300" y="16875082"/>
          <a:ext cx="889000" cy="2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86925</xdr:rowOff>
    </xdr:from>
    <xdr:to>
      <xdr:col>24</xdr:col>
      <xdr:colOff>114300</xdr:colOff>
      <xdr:row>99</xdr:row>
      <xdr:rowOff>17075</xdr:rowOff>
    </xdr:to>
    <xdr:sp macro="" textlink="">
      <xdr:nvSpPr>
        <xdr:cNvPr id="260" name="楕円 259"/>
        <xdr:cNvSpPr/>
      </xdr:nvSpPr>
      <xdr:spPr>
        <a:xfrm>
          <a:off x="4584700" y="168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65352</xdr:rowOff>
    </xdr:from>
    <xdr:ext cx="534377" cy="259045"/>
    <xdr:sp macro="" textlink="">
      <xdr:nvSpPr>
        <xdr:cNvPr id="261" name="衛生費該当値テキスト"/>
        <xdr:cNvSpPr txBox="1"/>
      </xdr:nvSpPr>
      <xdr:spPr>
        <a:xfrm>
          <a:off x="4686300" y="1686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111434</xdr:rowOff>
    </xdr:from>
    <xdr:to>
      <xdr:col>20</xdr:col>
      <xdr:colOff>38100</xdr:colOff>
      <xdr:row>99</xdr:row>
      <xdr:rowOff>41584</xdr:rowOff>
    </xdr:to>
    <xdr:sp macro="" textlink="">
      <xdr:nvSpPr>
        <xdr:cNvPr id="262" name="楕円 261"/>
        <xdr:cNvSpPr/>
      </xdr:nvSpPr>
      <xdr:spPr>
        <a:xfrm>
          <a:off x="3746500" y="1691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32711</xdr:rowOff>
    </xdr:from>
    <xdr:ext cx="534377" cy="259045"/>
    <xdr:sp macro="" textlink="">
      <xdr:nvSpPr>
        <xdr:cNvPr id="263" name="テキスト ボックス 262"/>
        <xdr:cNvSpPr txBox="1"/>
      </xdr:nvSpPr>
      <xdr:spPr>
        <a:xfrm>
          <a:off x="3530111" y="1700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96264</xdr:rowOff>
    </xdr:from>
    <xdr:to>
      <xdr:col>15</xdr:col>
      <xdr:colOff>101600</xdr:colOff>
      <xdr:row>98</xdr:row>
      <xdr:rowOff>26414</xdr:rowOff>
    </xdr:to>
    <xdr:sp macro="" textlink="">
      <xdr:nvSpPr>
        <xdr:cNvPr id="264" name="楕円 263"/>
        <xdr:cNvSpPr/>
      </xdr:nvSpPr>
      <xdr:spPr>
        <a:xfrm>
          <a:off x="2857500" y="1672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42941</xdr:rowOff>
    </xdr:from>
    <xdr:ext cx="534377" cy="259045"/>
    <xdr:sp macro="" textlink="">
      <xdr:nvSpPr>
        <xdr:cNvPr id="265" name="テキスト ボックス 264"/>
        <xdr:cNvSpPr txBox="1"/>
      </xdr:nvSpPr>
      <xdr:spPr>
        <a:xfrm>
          <a:off x="2641111" y="1650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22182</xdr:rowOff>
    </xdr:from>
    <xdr:to>
      <xdr:col>10</xdr:col>
      <xdr:colOff>165100</xdr:colOff>
      <xdr:row>98</xdr:row>
      <xdr:rowOff>123782</xdr:rowOff>
    </xdr:to>
    <xdr:sp macro="" textlink="">
      <xdr:nvSpPr>
        <xdr:cNvPr id="266" name="楕円 265"/>
        <xdr:cNvSpPr/>
      </xdr:nvSpPr>
      <xdr:spPr>
        <a:xfrm>
          <a:off x="1968500" y="1682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114909</xdr:rowOff>
    </xdr:from>
    <xdr:ext cx="534377" cy="259045"/>
    <xdr:sp macro="" textlink="">
      <xdr:nvSpPr>
        <xdr:cNvPr id="267" name="テキスト ボックス 266"/>
        <xdr:cNvSpPr txBox="1"/>
      </xdr:nvSpPr>
      <xdr:spPr>
        <a:xfrm>
          <a:off x="1752111" y="1691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51524</xdr:rowOff>
    </xdr:from>
    <xdr:to>
      <xdr:col>6</xdr:col>
      <xdr:colOff>38100</xdr:colOff>
      <xdr:row>98</xdr:row>
      <xdr:rowOff>153124</xdr:rowOff>
    </xdr:to>
    <xdr:sp macro="" textlink="">
      <xdr:nvSpPr>
        <xdr:cNvPr id="268" name="楕円 267"/>
        <xdr:cNvSpPr/>
      </xdr:nvSpPr>
      <xdr:spPr>
        <a:xfrm>
          <a:off x="1079500" y="1685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144251</xdr:rowOff>
    </xdr:from>
    <xdr:ext cx="534377" cy="259045"/>
    <xdr:sp macro="" textlink="">
      <xdr:nvSpPr>
        <xdr:cNvPr id="269" name="テキスト ボックス 268"/>
        <xdr:cNvSpPr txBox="1"/>
      </xdr:nvSpPr>
      <xdr:spPr>
        <a:xfrm>
          <a:off x="863111" y="169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38463</xdr:rowOff>
    </xdr:from>
    <xdr:to>
      <xdr:col>55</xdr:col>
      <xdr:colOff>0</xdr:colOff>
      <xdr:row>38</xdr:row>
      <xdr:rowOff>62302</xdr:rowOff>
    </xdr:to>
    <xdr:cxnSp macro="">
      <xdr:nvCxnSpPr>
        <xdr:cNvPr id="300" name="直線コネクタ 299"/>
        <xdr:cNvCxnSpPr/>
      </xdr:nvCxnSpPr>
      <xdr:spPr>
        <a:xfrm flipV="1">
          <a:off x="9639300" y="6553563"/>
          <a:ext cx="838200" cy="2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54264</xdr:rowOff>
    </xdr:from>
    <xdr:ext cx="378565" cy="259045"/>
    <xdr:sp macro="" textlink="">
      <xdr:nvSpPr>
        <xdr:cNvPr id="301" name="労働費平均値テキスト"/>
        <xdr:cNvSpPr txBox="1"/>
      </xdr:nvSpPr>
      <xdr:spPr>
        <a:xfrm>
          <a:off x="10528300" y="6569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57404</xdr:rowOff>
    </xdr:from>
    <xdr:to>
      <xdr:col>50</xdr:col>
      <xdr:colOff>114300</xdr:colOff>
      <xdr:row>38</xdr:row>
      <xdr:rowOff>62302</xdr:rowOff>
    </xdr:to>
    <xdr:cxnSp macro="">
      <xdr:nvCxnSpPr>
        <xdr:cNvPr id="303" name="直線コネクタ 302"/>
        <xdr:cNvCxnSpPr/>
      </xdr:nvCxnSpPr>
      <xdr:spPr>
        <a:xfrm>
          <a:off x="8750300" y="6401054"/>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5278</xdr:rowOff>
    </xdr:from>
    <xdr:ext cx="378565" cy="259045"/>
    <xdr:sp macro="" textlink="">
      <xdr:nvSpPr>
        <xdr:cNvPr id="305" name="テキスト ボックス 304"/>
        <xdr:cNvSpPr txBox="1"/>
      </xdr:nvSpPr>
      <xdr:spPr>
        <a:xfrm>
          <a:off x="9450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57404</xdr:rowOff>
    </xdr:from>
    <xdr:to>
      <xdr:col>45</xdr:col>
      <xdr:colOff>177800</xdr:colOff>
      <xdr:row>38</xdr:row>
      <xdr:rowOff>26706</xdr:rowOff>
    </xdr:to>
    <xdr:cxnSp macro="">
      <xdr:nvCxnSpPr>
        <xdr:cNvPr id="306" name="直線コネクタ 305"/>
        <xdr:cNvCxnSpPr/>
      </xdr:nvCxnSpPr>
      <xdr:spPr>
        <a:xfrm flipV="1">
          <a:off x="7861300" y="6401054"/>
          <a:ext cx="889000" cy="14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157134</xdr:rowOff>
    </xdr:from>
    <xdr:ext cx="378565" cy="259045"/>
    <xdr:sp macro="" textlink="">
      <xdr:nvSpPr>
        <xdr:cNvPr id="308" name="テキスト ボックス 307"/>
        <xdr:cNvSpPr txBox="1"/>
      </xdr:nvSpPr>
      <xdr:spPr>
        <a:xfrm>
          <a:off x="8561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3846</xdr:rowOff>
    </xdr:from>
    <xdr:to>
      <xdr:col>41</xdr:col>
      <xdr:colOff>50800</xdr:colOff>
      <xdr:row>38</xdr:row>
      <xdr:rowOff>26706</xdr:rowOff>
    </xdr:to>
    <xdr:cxnSp macro="">
      <xdr:nvCxnSpPr>
        <xdr:cNvPr id="309" name="直線コネクタ 308"/>
        <xdr:cNvCxnSpPr/>
      </xdr:nvCxnSpPr>
      <xdr:spPr>
        <a:xfrm>
          <a:off x="6972300" y="651894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158440</xdr:rowOff>
    </xdr:from>
    <xdr:ext cx="378565" cy="259045"/>
    <xdr:sp macro="" textlink="">
      <xdr:nvSpPr>
        <xdr:cNvPr id="311" name="テキスト ボックス 310"/>
        <xdr:cNvSpPr txBox="1"/>
      </xdr:nvSpPr>
      <xdr:spPr>
        <a:xfrm>
          <a:off x="7672017" y="667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124803</xdr:rowOff>
    </xdr:from>
    <xdr:ext cx="378565" cy="259045"/>
    <xdr:sp macro="" textlink="">
      <xdr:nvSpPr>
        <xdr:cNvPr id="313" name="テキスト ボックス 312"/>
        <xdr:cNvSpPr txBox="1"/>
      </xdr:nvSpPr>
      <xdr:spPr>
        <a:xfrm>
          <a:off x="6783017" y="663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159113</xdr:rowOff>
    </xdr:from>
    <xdr:to>
      <xdr:col>55</xdr:col>
      <xdr:colOff>50800</xdr:colOff>
      <xdr:row>38</xdr:row>
      <xdr:rowOff>89263</xdr:rowOff>
    </xdr:to>
    <xdr:sp macro="" textlink="">
      <xdr:nvSpPr>
        <xdr:cNvPr id="319" name="楕円 318"/>
        <xdr:cNvSpPr/>
      </xdr:nvSpPr>
      <xdr:spPr>
        <a:xfrm>
          <a:off x="10426700" y="650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10540</xdr:rowOff>
    </xdr:from>
    <xdr:ext cx="378565" cy="259045"/>
    <xdr:sp macro="" textlink="">
      <xdr:nvSpPr>
        <xdr:cNvPr id="320" name="労働費該当値テキスト"/>
        <xdr:cNvSpPr txBox="1"/>
      </xdr:nvSpPr>
      <xdr:spPr>
        <a:xfrm>
          <a:off x="10528300" y="6354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11502</xdr:rowOff>
    </xdr:from>
    <xdr:to>
      <xdr:col>50</xdr:col>
      <xdr:colOff>165100</xdr:colOff>
      <xdr:row>38</xdr:row>
      <xdr:rowOff>113102</xdr:rowOff>
    </xdr:to>
    <xdr:sp macro="" textlink="">
      <xdr:nvSpPr>
        <xdr:cNvPr id="321" name="楕円 320"/>
        <xdr:cNvSpPr/>
      </xdr:nvSpPr>
      <xdr:spPr>
        <a:xfrm>
          <a:off x="9588500" y="652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129629</xdr:rowOff>
    </xdr:from>
    <xdr:ext cx="378565" cy="259045"/>
    <xdr:sp macro="" textlink="">
      <xdr:nvSpPr>
        <xdr:cNvPr id="322" name="テキスト ボックス 321"/>
        <xdr:cNvSpPr txBox="1"/>
      </xdr:nvSpPr>
      <xdr:spPr>
        <a:xfrm>
          <a:off x="9450017" y="6301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6604</xdr:rowOff>
    </xdr:from>
    <xdr:to>
      <xdr:col>46</xdr:col>
      <xdr:colOff>38100</xdr:colOff>
      <xdr:row>37</xdr:row>
      <xdr:rowOff>108204</xdr:rowOff>
    </xdr:to>
    <xdr:sp macro="" textlink="">
      <xdr:nvSpPr>
        <xdr:cNvPr id="323" name="楕円 322"/>
        <xdr:cNvSpPr/>
      </xdr:nvSpPr>
      <xdr:spPr>
        <a:xfrm>
          <a:off x="86995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124731</xdr:rowOff>
    </xdr:from>
    <xdr:ext cx="469744" cy="259045"/>
    <xdr:sp macro="" textlink="">
      <xdr:nvSpPr>
        <xdr:cNvPr id="324" name="テキスト ボックス 323"/>
        <xdr:cNvSpPr txBox="1"/>
      </xdr:nvSpPr>
      <xdr:spPr>
        <a:xfrm>
          <a:off x="8515428" y="612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147356</xdr:rowOff>
    </xdr:from>
    <xdr:to>
      <xdr:col>41</xdr:col>
      <xdr:colOff>101600</xdr:colOff>
      <xdr:row>38</xdr:row>
      <xdr:rowOff>77506</xdr:rowOff>
    </xdr:to>
    <xdr:sp macro="" textlink="">
      <xdr:nvSpPr>
        <xdr:cNvPr id="325" name="楕円 324"/>
        <xdr:cNvSpPr/>
      </xdr:nvSpPr>
      <xdr:spPr>
        <a:xfrm>
          <a:off x="7810500" y="649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94033</xdr:rowOff>
    </xdr:from>
    <xdr:ext cx="378565" cy="259045"/>
    <xdr:sp macro="" textlink="">
      <xdr:nvSpPr>
        <xdr:cNvPr id="326" name="テキスト ボックス 325"/>
        <xdr:cNvSpPr txBox="1"/>
      </xdr:nvSpPr>
      <xdr:spPr>
        <a:xfrm>
          <a:off x="7672017" y="62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124496</xdr:rowOff>
    </xdr:from>
    <xdr:to>
      <xdr:col>36</xdr:col>
      <xdr:colOff>165100</xdr:colOff>
      <xdr:row>38</xdr:row>
      <xdr:rowOff>54646</xdr:rowOff>
    </xdr:to>
    <xdr:sp macro="" textlink="">
      <xdr:nvSpPr>
        <xdr:cNvPr id="327" name="楕円 326"/>
        <xdr:cNvSpPr/>
      </xdr:nvSpPr>
      <xdr:spPr>
        <a:xfrm>
          <a:off x="6921500" y="646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71173</xdr:rowOff>
    </xdr:from>
    <xdr:ext cx="378565" cy="259045"/>
    <xdr:sp macro="" textlink="">
      <xdr:nvSpPr>
        <xdr:cNvPr id="328" name="テキスト ボックス 327"/>
        <xdr:cNvSpPr txBox="1"/>
      </xdr:nvSpPr>
      <xdr:spPr>
        <a:xfrm>
          <a:off x="6783017" y="6243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19603</xdr:rowOff>
    </xdr:from>
    <xdr:to>
      <xdr:col>55</xdr:col>
      <xdr:colOff>0</xdr:colOff>
      <xdr:row>57</xdr:row>
      <xdr:rowOff>59723</xdr:rowOff>
    </xdr:to>
    <xdr:cxnSp macro="">
      <xdr:nvCxnSpPr>
        <xdr:cNvPr id="359" name="直線コネクタ 358"/>
        <xdr:cNvCxnSpPr/>
      </xdr:nvCxnSpPr>
      <xdr:spPr>
        <a:xfrm flipV="1">
          <a:off x="9639300" y="9792253"/>
          <a:ext cx="838200" cy="4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31666</xdr:rowOff>
    </xdr:from>
    <xdr:ext cx="534377" cy="259045"/>
    <xdr:sp macro="" textlink="">
      <xdr:nvSpPr>
        <xdr:cNvPr id="360" name="農林水産業費平均値テキスト"/>
        <xdr:cNvSpPr txBox="1"/>
      </xdr:nvSpPr>
      <xdr:spPr>
        <a:xfrm>
          <a:off x="10528300" y="9975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59723</xdr:rowOff>
    </xdr:from>
    <xdr:to>
      <xdr:col>50</xdr:col>
      <xdr:colOff>114300</xdr:colOff>
      <xdr:row>57</xdr:row>
      <xdr:rowOff>79627</xdr:rowOff>
    </xdr:to>
    <xdr:cxnSp macro="">
      <xdr:nvCxnSpPr>
        <xdr:cNvPr id="362" name="直線コネクタ 361"/>
        <xdr:cNvCxnSpPr/>
      </xdr:nvCxnSpPr>
      <xdr:spPr>
        <a:xfrm flipV="1">
          <a:off x="8750300" y="9832373"/>
          <a:ext cx="889000" cy="1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125261</xdr:rowOff>
    </xdr:from>
    <xdr:ext cx="534377" cy="259045"/>
    <xdr:sp macro="" textlink="">
      <xdr:nvSpPr>
        <xdr:cNvPr id="364" name="テキスト ボックス 363"/>
        <xdr:cNvSpPr txBox="1"/>
      </xdr:nvSpPr>
      <xdr:spPr>
        <a:xfrm>
          <a:off x="9372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134067</xdr:rowOff>
    </xdr:from>
    <xdr:to>
      <xdr:col>45</xdr:col>
      <xdr:colOff>177800</xdr:colOff>
      <xdr:row>57</xdr:row>
      <xdr:rowOff>79627</xdr:rowOff>
    </xdr:to>
    <xdr:cxnSp macro="">
      <xdr:nvCxnSpPr>
        <xdr:cNvPr id="365" name="直線コネクタ 364"/>
        <xdr:cNvCxnSpPr/>
      </xdr:nvCxnSpPr>
      <xdr:spPr>
        <a:xfrm>
          <a:off x="7861300" y="9735267"/>
          <a:ext cx="889000" cy="11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133539</xdr:rowOff>
    </xdr:from>
    <xdr:ext cx="534377" cy="259045"/>
    <xdr:sp macro="" textlink="">
      <xdr:nvSpPr>
        <xdr:cNvPr id="367" name="テキスト ボックス 366"/>
        <xdr:cNvSpPr txBox="1"/>
      </xdr:nvSpPr>
      <xdr:spPr>
        <a:xfrm>
          <a:off x="8483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134067</xdr:rowOff>
    </xdr:from>
    <xdr:to>
      <xdr:col>41</xdr:col>
      <xdr:colOff>50800</xdr:colOff>
      <xdr:row>56</xdr:row>
      <xdr:rowOff>165874</xdr:rowOff>
    </xdr:to>
    <xdr:cxnSp macro="">
      <xdr:nvCxnSpPr>
        <xdr:cNvPr id="368" name="直線コネクタ 367"/>
        <xdr:cNvCxnSpPr/>
      </xdr:nvCxnSpPr>
      <xdr:spPr>
        <a:xfrm flipV="1">
          <a:off x="6972300" y="9735267"/>
          <a:ext cx="889000" cy="3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137801</xdr:rowOff>
    </xdr:from>
    <xdr:ext cx="534377" cy="259045"/>
    <xdr:sp macro="" textlink="">
      <xdr:nvSpPr>
        <xdr:cNvPr id="370" name="テキスト ボックス 369"/>
        <xdr:cNvSpPr txBox="1"/>
      </xdr:nvSpPr>
      <xdr:spPr>
        <a:xfrm>
          <a:off x="7594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160972</xdr:rowOff>
    </xdr:from>
    <xdr:ext cx="469744" cy="259045"/>
    <xdr:sp macro="" textlink="">
      <xdr:nvSpPr>
        <xdr:cNvPr id="372" name="テキスト ボックス 371"/>
        <xdr:cNvSpPr txBox="1"/>
      </xdr:nvSpPr>
      <xdr:spPr>
        <a:xfrm>
          <a:off x="6737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140253</xdr:rowOff>
    </xdr:from>
    <xdr:to>
      <xdr:col>55</xdr:col>
      <xdr:colOff>50800</xdr:colOff>
      <xdr:row>57</xdr:row>
      <xdr:rowOff>70403</xdr:rowOff>
    </xdr:to>
    <xdr:sp macro="" textlink="">
      <xdr:nvSpPr>
        <xdr:cNvPr id="378" name="楕円 377"/>
        <xdr:cNvSpPr/>
      </xdr:nvSpPr>
      <xdr:spPr>
        <a:xfrm>
          <a:off x="10426700" y="974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163130</xdr:rowOff>
    </xdr:from>
    <xdr:ext cx="534377" cy="259045"/>
    <xdr:sp macro="" textlink="">
      <xdr:nvSpPr>
        <xdr:cNvPr id="379" name="農林水産業費該当値テキスト"/>
        <xdr:cNvSpPr txBox="1"/>
      </xdr:nvSpPr>
      <xdr:spPr>
        <a:xfrm>
          <a:off x="10528300" y="959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8923</xdr:rowOff>
    </xdr:from>
    <xdr:to>
      <xdr:col>50</xdr:col>
      <xdr:colOff>165100</xdr:colOff>
      <xdr:row>57</xdr:row>
      <xdr:rowOff>110523</xdr:rowOff>
    </xdr:to>
    <xdr:sp macro="" textlink="">
      <xdr:nvSpPr>
        <xdr:cNvPr id="380" name="楕円 379"/>
        <xdr:cNvSpPr/>
      </xdr:nvSpPr>
      <xdr:spPr>
        <a:xfrm>
          <a:off x="9588500" y="978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127050</xdr:rowOff>
    </xdr:from>
    <xdr:ext cx="534377" cy="259045"/>
    <xdr:sp macro="" textlink="">
      <xdr:nvSpPr>
        <xdr:cNvPr id="381" name="テキスト ボックス 380"/>
        <xdr:cNvSpPr txBox="1"/>
      </xdr:nvSpPr>
      <xdr:spPr>
        <a:xfrm>
          <a:off x="9372111" y="95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28827</xdr:rowOff>
    </xdr:from>
    <xdr:to>
      <xdr:col>46</xdr:col>
      <xdr:colOff>38100</xdr:colOff>
      <xdr:row>57</xdr:row>
      <xdr:rowOff>130427</xdr:rowOff>
    </xdr:to>
    <xdr:sp macro="" textlink="">
      <xdr:nvSpPr>
        <xdr:cNvPr id="382" name="楕円 381"/>
        <xdr:cNvSpPr/>
      </xdr:nvSpPr>
      <xdr:spPr>
        <a:xfrm>
          <a:off x="8699500" y="980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146954</xdr:rowOff>
    </xdr:from>
    <xdr:ext cx="534377" cy="259045"/>
    <xdr:sp macro="" textlink="">
      <xdr:nvSpPr>
        <xdr:cNvPr id="383" name="テキスト ボックス 382"/>
        <xdr:cNvSpPr txBox="1"/>
      </xdr:nvSpPr>
      <xdr:spPr>
        <a:xfrm>
          <a:off x="8483111" y="957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83267</xdr:rowOff>
    </xdr:from>
    <xdr:to>
      <xdr:col>41</xdr:col>
      <xdr:colOff>101600</xdr:colOff>
      <xdr:row>57</xdr:row>
      <xdr:rowOff>13417</xdr:rowOff>
    </xdr:to>
    <xdr:sp macro="" textlink="">
      <xdr:nvSpPr>
        <xdr:cNvPr id="384" name="楕円 383"/>
        <xdr:cNvSpPr/>
      </xdr:nvSpPr>
      <xdr:spPr>
        <a:xfrm>
          <a:off x="7810500" y="968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29944</xdr:rowOff>
    </xdr:from>
    <xdr:ext cx="534377" cy="259045"/>
    <xdr:sp macro="" textlink="">
      <xdr:nvSpPr>
        <xdr:cNvPr id="385" name="テキスト ボックス 384"/>
        <xdr:cNvSpPr txBox="1"/>
      </xdr:nvSpPr>
      <xdr:spPr>
        <a:xfrm>
          <a:off x="7594111" y="945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115074</xdr:rowOff>
    </xdr:from>
    <xdr:to>
      <xdr:col>36</xdr:col>
      <xdr:colOff>165100</xdr:colOff>
      <xdr:row>57</xdr:row>
      <xdr:rowOff>45224</xdr:rowOff>
    </xdr:to>
    <xdr:sp macro="" textlink="">
      <xdr:nvSpPr>
        <xdr:cNvPr id="386" name="楕円 385"/>
        <xdr:cNvSpPr/>
      </xdr:nvSpPr>
      <xdr:spPr>
        <a:xfrm>
          <a:off x="6921500" y="971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61751</xdr:rowOff>
    </xdr:from>
    <xdr:ext cx="534377" cy="259045"/>
    <xdr:sp macro="" textlink="">
      <xdr:nvSpPr>
        <xdr:cNvPr id="387" name="テキスト ボックス 386"/>
        <xdr:cNvSpPr txBox="1"/>
      </xdr:nvSpPr>
      <xdr:spPr>
        <a:xfrm>
          <a:off x="6705111" y="94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58319</xdr:rowOff>
    </xdr:from>
    <xdr:to>
      <xdr:col>55</xdr:col>
      <xdr:colOff>0</xdr:colOff>
      <xdr:row>79</xdr:row>
      <xdr:rowOff>65687</xdr:rowOff>
    </xdr:to>
    <xdr:cxnSp macro="">
      <xdr:nvCxnSpPr>
        <xdr:cNvPr id="418" name="直線コネクタ 417"/>
        <xdr:cNvCxnSpPr/>
      </xdr:nvCxnSpPr>
      <xdr:spPr>
        <a:xfrm>
          <a:off x="9639300" y="13602869"/>
          <a:ext cx="838200" cy="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58319</xdr:rowOff>
    </xdr:from>
    <xdr:to>
      <xdr:col>50</xdr:col>
      <xdr:colOff>114300</xdr:colOff>
      <xdr:row>79</xdr:row>
      <xdr:rowOff>63086</xdr:rowOff>
    </xdr:to>
    <xdr:cxnSp macro="">
      <xdr:nvCxnSpPr>
        <xdr:cNvPr id="421" name="直線コネクタ 420"/>
        <xdr:cNvCxnSpPr/>
      </xdr:nvCxnSpPr>
      <xdr:spPr>
        <a:xfrm flipV="1">
          <a:off x="8750300" y="13602869"/>
          <a:ext cx="889000" cy="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62836</xdr:rowOff>
    </xdr:from>
    <xdr:to>
      <xdr:col>45</xdr:col>
      <xdr:colOff>177800</xdr:colOff>
      <xdr:row>79</xdr:row>
      <xdr:rowOff>63086</xdr:rowOff>
    </xdr:to>
    <xdr:cxnSp macro="">
      <xdr:nvCxnSpPr>
        <xdr:cNvPr id="424" name="直線コネクタ 423"/>
        <xdr:cNvCxnSpPr/>
      </xdr:nvCxnSpPr>
      <xdr:spPr>
        <a:xfrm>
          <a:off x="7861300" y="13607386"/>
          <a:ext cx="889000" cy="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49119</xdr:rowOff>
    </xdr:from>
    <xdr:to>
      <xdr:col>41</xdr:col>
      <xdr:colOff>50800</xdr:colOff>
      <xdr:row>79</xdr:row>
      <xdr:rowOff>62836</xdr:rowOff>
    </xdr:to>
    <xdr:cxnSp macro="">
      <xdr:nvCxnSpPr>
        <xdr:cNvPr id="427" name="直線コネクタ 426"/>
        <xdr:cNvCxnSpPr/>
      </xdr:nvCxnSpPr>
      <xdr:spPr>
        <a:xfrm>
          <a:off x="6972300" y="1359366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95144</xdr:rowOff>
    </xdr:from>
    <xdr:ext cx="469744" cy="259045"/>
    <xdr:sp macro="" textlink="">
      <xdr:nvSpPr>
        <xdr:cNvPr id="431" name="テキスト ボックス 430"/>
        <xdr:cNvSpPr txBox="1"/>
      </xdr:nvSpPr>
      <xdr:spPr>
        <a:xfrm>
          <a:off x="6737428" y="1329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14887</xdr:rowOff>
    </xdr:from>
    <xdr:to>
      <xdr:col>55</xdr:col>
      <xdr:colOff>50800</xdr:colOff>
      <xdr:row>79</xdr:row>
      <xdr:rowOff>116487</xdr:rowOff>
    </xdr:to>
    <xdr:sp macro="" textlink="">
      <xdr:nvSpPr>
        <xdr:cNvPr id="437" name="楕円 436"/>
        <xdr:cNvSpPr/>
      </xdr:nvSpPr>
      <xdr:spPr>
        <a:xfrm>
          <a:off x="10426700" y="1355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123235</xdr:rowOff>
    </xdr:from>
    <xdr:ext cx="469744" cy="259045"/>
    <xdr:sp macro="" textlink="">
      <xdr:nvSpPr>
        <xdr:cNvPr id="438" name="商工費該当値テキスト"/>
        <xdr:cNvSpPr txBox="1"/>
      </xdr:nvSpPr>
      <xdr:spPr>
        <a:xfrm>
          <a:off x="10528300" y="1349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7519</xdr:rowOff>
    </xdr:from>
    <xdr:to>
      <xdr:col>50</xdr:col>
      <xdr:colOff>165100</xdr:colOff>
      <xdr:row>79</xdr:row>
      <xdr:rowOff>109119</xdr:rowOff>
    </xdr:to>
    <xdr:sp macro="" textlink="">
      <xdr:nvSpPr>
        <xdr:cNvPr id="439" name="楕円 438"/>
        <xdr:cNvSpPr/>
      </xdr:nvSpPr>
      <xdr:spPr>
        <a:xfrm>
          <a:off x="9588500" y="1355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100246</xdr:rowOff>
    </xdr:from>
    <xdr:ext cx="469744" cy="259045"/>
    <xdr:sp macro="" textlink="">
      <xdr:nvSpPr>
        <xdr:cNvPr id="440" name="テキスト ボックス 439"/>
        <xdr:cNvSpPr txBox="1"/>
      </xdr:nvSpPr>
      <xdr:spPr>
        <a:xfrm>
          <a:off x="9404428" y="1364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12286</xdr:rowOff>
    </xdr:from>
    <xdr:to>
      <xdr:col>46</xdr:col>
      <xdr:colOff>38100</xdr:colOff>
      <xdr:row>79</xdr:row>
      <xdr:rowOff>113886</xdr:rowOff>
    </xdr:to>
    <xdr:sp macro="" textlink="">
      <xdr:nvSpPr>
        <xdr:cNvPr id="441" name="楕円 440"/>
        <xdr:cNvSpPr/>
      </xdr:nvSpPr>
      <xdr:spPr>
        <a:xfrm>
          <a:off x="8699500" y="1355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105013</xdr:rowOff>
    </xdr:from>
    <xdr:ext cx="469744" cy="259045"/>
    <xdr:sp macro="" textlink="">
      <xdr:nvSpPr>
        <xdr:cNvPr id="442" name="テキスト ボックス 441"/>
        <xdr:cNvSpPr txBox="1"/>
      </xdr:nvSpPr>
      <xdr:spPr>
        <a:xfrm>
          <a:off x="8515428" y="1364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12036</xdr:rowOff>
    </xdr:from>
    <xdr:to>
      <xdr:col>41</xdr:col>
      <xdr:colOff>101600</xdr:colOff>
      <xdr:row>79</xdr:row>
      <xdr:rowOff>113636</xdr:rowOff>
    </xdr:to>
    <xdr:sp macro="" textlink="">
      <xdr:nvSpPr>
        <xdr:cNvPr id="443" name="楕円 442"/>
        <xdr:cNvSpPr/>
      </xdr:nvSpPr>
      <xdr:spPr>
        <a:xfrm>
          <a:off x="7810500" y="1355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104763</xdr:rowOff>
    </xdr:from>
    <xdr:ext cx="469744" cy="259045"/>
    <xdr:sp macro="" textlink="">
      <xdr:nvSpPr>
        <xdr:cNvPr id="444" name="テキスト ボックス 443"/>
        <xdr:cNvSpPr txBox="1"/>
      </xdr:nvSpPr>
      <xdr:spPr>
        <a:xfrm>
          <a:off x="7626428" y="1364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169769</xdr:rowOff>
    </xdr:from>
    <xdr:to>
      <xdr:col>36</xdr:col>
      <xdr:colOff>165100</xdr:colOff>
      <xdr:row>79</xdr:row>
      <xdr:rowOff>99919</xdr:rowOff>
    </xdr:to>
    <xdr:sp macro="" textlink="">
      <xdr:nvSpPr>
        <xdr:cNvPr id="445" name="楕円 444"/>
        <xdr:cNvSpPr/>
      </xdr:nvSpPr>
      <xdr:spPr>
        <a:xfrm>
          <a:off x="6921500" y="1354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91046</xdr:rowOff>
    </xdr:from>
    <xdr:ext cx="469744" cy="259045"/>
    <xdr:sp macro="" textlink="">
      <xdr:nvSpPr>
        <xdr:cNvPr id="446" name="テキスト ボックス 445"/>
        <xdr:cNvSpPr txBox="1"/>
      </xdr:nvSpPr>
      <xdr:spPr>
        <a:xfrm>
          <a:off x="6737428" y="1363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91532</xdr:rowOff>
    </xdr:from>
    <xdr:to>
      <xdr:col>55</xdr:col>
      <xdr:colOff>0</xdr:colOff>
      <xdr:row>97</xdr:row>
      <xdr:rowOff>104242</xdr:rowOff>
    </xdr:to>
    <xdr:cxnSp macro="">
      <xdr:nvCxnSpPr>
        <xdr:cNvPr id="473" name="直線コネクタ 472"/>
        <xdr:cNvCxnSpPr/>
      </xdr:nvCxnSpPr>
      <xdr:spPr>
        <a:xfrm flipV="1">
          <a:off x="9639300" y="16722182"/>
          <a:ext cx="8382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149613</xdr:rowOff>
    </xdr:from>
    <xdr:ext cx="534377" cy="259045"/>
    <xdr:sp macro="" textlink="">
      <xdr:nvSpPr>
        <xdr:cNvPr id="474" name="土木費平均値テキスト"/>
        <xdr:cNvSpPr txBox="1"/>
      </xdr:nvSpPr>
      <xdr:spPr>
        <a:xfrm>
          <a:off x="10528300" y="16780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104242</xdr:rowOff>
    </xdr:from>
    <xdr:to>
      <xdr:col>50</xdr:col>
      <xdr:colOff>114300</xdr:colOff>
      <xdr:row>97</xdr:row>
      <xdr:rowOff>144897</xdr:rowOff>
    </xdr:to>
    <xdr:cxnSp macro="">
      <xdr:nvCxnSpPr>
        <xdr:cNvPr id="476" name="直線コネクタ 475"/>
        <xdr:cNvCxnSpPr/>
      </xdr:nvCxnSpPr>
      <xdr:spPr>
        <a:xfrm flipV="1">
          <a:off x="8750300" y="16734892"/>
          <a:ext cx="889000" cy="4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90744</xdr:rowOff>
    </xdr:from>
    <xdr:ext cx="534377" cy="259045"/>
    <xdr:sp macro="" textlink="">
      <xdr:nvSpPr>
        <xdr:cNvPr id="478" name="テキスト ボックス 477"/>
        <xdr:cNvSpPr txBox="1"/>
      </xdr:nvSpPr>
      <xdr:spPr>
        <a:xfrm>
          <a:off x="9372111" y="1689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144897</xdr:rowOff>
    </xdr:from>
    <xdr:to>
      <xdr:col>45</xdr:col>
      <xdr:colOff>177800</xdr:colOff>
      <xdr:row>98</xdr:row>
      <xdr:rowOff>26431</xdr:rowOff>
    </xdr:to>
    <xdr:cxnSp macro="">
      <xdr:nvCxnSpPr>
        <xdr:cNvPr id="479" name="直線コネクタ 478"/>
        <xdr:cNvCxnSpPr/>
      </xdr:nvCxnSpPr>
      <xdr:spPr>
        <a:xfrm flipV="1">
          <a:off x="7861300" y="16775547"/>
          <a:ext cx="889000" cy="5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88166</xdr:rowOff>
    </xdr:from>
    <xdr:ext cx="534377" cy="259045"/>
    <xdr:sp macro="" textlink="">
      <xdr:nvSpPr>
        <xdr:cNvPr id="481" name="テキスト ボックス 480"/>
        <xdr:cNvSpPr txBox="1"/>
      </xdr:nvSpPr>
      <xdr:spPr>
        <a:xfrm>
          <a:off x="8483111" y="1689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97459</xdr:rowOff>
    </xdr:from>
    <xdr:to>
      <xdr:col>41</xdr:col>
      <xdr:colOff>50800</xdr:colOff>
      <xdr:row>98</xdr:row>
      <xdr:rowOff>26431</xdr:rowOff>
    </xdr:to>
    <xdr:cxnSp macro="">
      <xdr:nvCxnSpPr>
        <xdr:cNvPr id="482" name="直線コネクタ 481"/>
        <xdr:cNvCxnSpPr/>
      </xdr:nvCxnSpPr>
      <xdr:spPr>
        <a:xfrm>
          <a:off x="6972300" y="16728109"/>
          <a:ext cx="889000" cy="10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90705</xdr:rowOff>
    </xdr:from>
    <xdr:ext cx="534377" cy="259045"/>
    <xdr:sp macro="" textlink="">
      <xdr:nvSpPr>
        <xdr:cNvPr id="484" name="テキスト ボックス 483"/>
        <xdr:cNvSpPr txBox="1"/>
      </xdr:nvSpPr>
      <xdr:spPr>
        <a:xfrm>
          <a:off x="7594111" y="1689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93150</xdr:rowOff>
    </xdr:from>
    <xdr:ext cx="534377" cy="259045"/>
    <xdr:sp macro="" textlink="">
      <xdr:nvSpPr>
        <xdr:cNvPr id="486" name="テキスト ボックス 485"/>
        <xdr:cNvSpPr txBox="1"/>
      </xdr:nvSpPr>
      <xdr:spPr>
        <a:xfrm>
          <a:off x="6705111" y="1689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40732</xdr:rowOff>
    </xdr:from>
    <xdr:to>
      <xdr:col>55</xdr:col>
      <xdr:colOff>50800</xdr:colOff>
      <xdr:row>97</xdr:row>
      <xdr:rowOff>142332</xdr:rowOff>
    </xdr:to>
    <xdr:sp macro="" textlink="">
      <xdr:nvSpPr>
        <xdr:cNvPr id="492" name="楕円 491"/>
        <xdr:cNvSpPr/>
      </xdr:nvSpPr>
      <xdr:spPr>
        <a:xfrm>
          <a:off x="10426700" y="1667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63609</xdr:rowOff>
    </xdr:from>
    <xdr:ext cx="534377" cy="259045"/>
    <xdr:sp macro="" textlink="">
      <xdr:nvSpPr>
        <xdr:cNvPr id="493" name="土木費該当値テキスト"/>
        <xdr:cNvSpPr txBox="1"/>
      </xdr:nvSpPr>
      <xdr:spPr>
        <a:xfrm>
          <a:off x="10528300" y="1652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53442</xdr:rowOff>
    </xdr:from>
    <xdr:to>
      <xdr:col>50</xdr:col>
      <xdr:colOff>165100</xdr:colOff>
      <xdr:row>97</xdr:row>
      <xdr:rowOff>155042</xdr:rowOff>
    </xdr:to>
    <xdr:sp macro="" textlink="">
      <xdr:nvSpPr>
        <xdr:cNvPr id="494" name="楕円 493"/>
        <xdr:cNvSpPr/>
      </xdr:nvSpPr>
      <xdr:spPr>
        <a:xfrm>
          <a:off x="9588500" y="166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119</xdr:rowOff>
    </xdr:from>
    <xdr:ext cx="534377" cy="259045"/>
    <xdr:sp macro="" textlink="">
      <xdr:nvSpPr>
        <xdr:cNvPr id="495" name="テキスト ボックス 494"/>
        <xdr:cNvSpPr txBox="1"/>
      </xdr:nvSpPr>
      <xdr:spPr>
        <a:xfrm>
          <a:off x="9372111" y="1645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94097</xdr:rowOff>
    </xdr:from>
    <xdr:to>
      <xdr:col>46</xdr:col>
      <xdr:colOff>38100</xdr:colOff>
      <xdr:row>98</xdr:row>
      <xdr:rowOff>24247</xdr:rowOff>
    </xdr:to>
    <xdr:sp macro="" textlink="">
      <xdr:nvSpPr>
        <xdr:cNvPr id="496" name="楕円 495"/>
        <xdr:cNvSpPr/>
      </xdr:nvSpPr>
      <xdr:spPr>
        <a:xfrm>
          <a:off x="8699500" y="1672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40774</xdr:rowOff>
    </xdr:from>
    <xdr:ext cx="534377" cy="259045"/>
    <xdr:sp macro="" textlink="">
      <xdr:nvSpPr>
        <xdr:cNvPr id="497" name="テキスト ボックス 496"/>
        <xdr:cNvSpPr txBox="1"/>
      </xdr:nvSpPr>
      <xdr:spPr>
        <a:xfrm>
          <a:off x="8483111" y="1649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147081</xdr:rowOff>
    </xdr:from>
    <xdr:to>
      <xdr:col>41</xdr:col>
      <xdr:colOff>101600</xdr:colOff>
      <xdr:row>98</xdr:row>
      <xdr:rowOff>77231</xdr:rowOff>
    </xdr:to>
    <xdr:sp macro="" textlink="">
      <xdr:nvSpPr>
        <xdr:cNvPr id="498" name="楕円 497"/>
        <xdr:cNvSpPr/>
      </xdr:nvSpPr>
      <xdr:spPr>
        <a:xfrm>
          <a:off x="7810500" y="1677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93758</xdr:rowOff>
    </xdr:from>
    <xdr:ext cx="534377" cy="259045"/>
    <xdr:sp macro="" textlink="">
      <xdr:nvSpPr>
        <xdr:cNvPr id="499" name="テキスト ボックス 498"/>
        <xdr:cNvSpPr txBox="1"/>
      </xdr:nvSpPr>
      <xdr:spPr>
        <a:xfrm>
          <a:off x="7594111" y="1655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46659</xdr:rowOff>
    </xdr:from>
    <xdr:to>
      <xdr:col>36</xdr:col>
      <xdr:colOff>165100</xdr:colOff>
      <xdr:row>97</xdr:row>
      <xdr:rowOff>148259</xdr:rowOff>
    </xdr:to>
    <xdr:sp macro="" textlink="">
      <xdr:nvSpPr>
        <xdr:cNvPr id="500" name="楕円 499"/>
        <xdr:cNvSpPr/>
      </xdr:nvSpPr>
      <xdr:spPr>
        <a:xfrm>
          <a:off x="6921500" y="1667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164786</xdr:rowOff>
    </xdr:from>
    <xdr:ext cx="534377" cy="259045"/>
    <xdr:sp macro="" textlink="">
      <xdr:nvSpPr>
        <xdr:cNvPr id="501" name="テキスト ボックス 500"/>
        <xdr:cNvSpPr txBox="1"/>
      </xdr:nvSpPr>
      <xdr:spPr>
        <a:xfrm>
          <a:off x="6705111" y="1645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88798</xdr:rowOff>
    </xdr:from>
    <xdr:to>
      <xdr:col>85</xdr:col>
      <xdr:colOff>127000</xdr:colOff>
      <xdr:row>38</xdr:row>
      <xdr:rowOff>134556</xdr:rowOff>
    </xdr:to>
    <xdr:cxnSp macro="">
      <xdr:nvCxnSpPr>
        <xdr:cNvPr id="531" name="直線コネクタ 530"/>
        <xdr:cNvCxnSpPr/>
      </xdr:nvCxnSpPr>
      <xdr:spPr>
        <a:xfrm flipV="1">
          <a:off x="15481300" y="6603898"/>
          <a:ext cx="838200" cy="4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77563</xdr:rowOff>
    </xdr:from>
    <xdr:ext cx="534377" cy="259045"/>
    <xdr:sp macro="" textlink="">
      <xdr:nvSpPr>
        <xdr:cNvPr id="532" name="消防費平均値テキスト"/>
        <xdr:cNvSpPr txBox="1"/>
      </xdr:nvSpPr>
      <xdr:spPr>
        <a:xfrm>
          <a:off x="16370300" y="624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51079</xdr:rowOff>
    </xdr:from>
    <xdr:to>
      <xdr:col>81</xdr:col>
      <xdr:colOff>50800</xdr:colOff>
      <xdr:row>38</xdr:row>
      <xdr:rowOff>134556</xdr:rowOff>
    </xdr:to>
    <xdr:cxnSp macro="">
      <xdr:nvCxnSpPr>
        <xdr:cNvPr id="534" name="直線コネクタ 533"/>
        <xdr:cNvCxnSpPr/>
      </xdr:nvCxnSpPr>
      <xdr:spPr>
        <a:xfrm>
          <a:off x="14592300" y="6566179"/>
          <a:ext cx="889000" cy="8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6" name="テキスト ボックス 535"/>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51079</xdr:rowOff>
    </xdr:from>
    <xdr:to>
      <xdr:col>76</xdr:col>
      <xdr:colOff>114300</xdr:colOff>
      <xdr:row>39</xdr:row>
      <xdr:rowOff>56909</xdr:rowOff>
    </xdr:to>
    <xdr:cxnSp macro="">
      <xdr:nvCxnSpPr>
        <xdr:cNvPr id="537" name="直線コネクタ 536"/>
        <xdr:cNvCxnSpPr/>
      </xdr:nvCxnSpPr>
      <xdr:spPr>
        <a:xfrm flipV="1">
          <a:off x="13703300" y="6566179"/>
          <a:ext cx="889000" cy="17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158445</xdr:rowOff>
    </xdr:from>
    <xdr:to>
      <xdr:col>71</xdr:col>
      <xdr:colOff>177800</xdr:colOff>
      <xdr:row>39</xdr:row>
      <xdr:rowOff>56909</xdr:rowOff>
    </xdr:to>
    <xdr:cxnSp macro="">
      <xdr:nvCxnSpPr>
        <xdr:cNvPr id="540" name="直線コネクタ 539"/>
        <xdr:cNvCxnSpPr/>
      </xdr:nvCxnSpPr>
      <xdr:spPr>
        <a:xfrm>
          <a:off x="12814300" y="6673545"/>
          <a:ext cx="889000" cy="6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42" name="テキスト ボックス 541"/>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37998</xdr:rowOff>
    </xdr:from>
    <xdr:to>
      <xdr:col>85</xdr:col>
      <xdr:colOff>177800</xdr:colOff>
      <xdr:row>38</xdr:row>
      <xdr:rowOff>139598</xdr:rowOff>
    </xdr:to>
    <xdr:sp macro="" textlink="">
      <xdr:nvSpPr>
        <xdr:cNvPr id="550" name="楕円 549"/>
        <xdr:cNvSpPr/>
      </xdr:nvSpPr>
      <xdr:spPr>
        <a:xfrm>
          <a:off x="16268700" y="655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16425</xdr:rowOff>
    </xdr:from>
    <xdr:ext cx="534377" cy="259045"/>
    <xdr:sp macro="" textlink="">
      <xdr:nvSpPr>
        <xdr:cNvPr id="551" name="消防費該当値テキスト"/>
        <xdr:cNvSpPr txBox="1"/>
      </xdr:nvSpPr>
      <xdr:spPr>
        <a:xfrm>
          <a:off x="16370300" y="653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83756</xdr:rowOff>
    </xdr:from>
    <xdr:to>
      <xdr:col>81</xdr:col>
      <xdr:colOff>101600</xdr:colOff>
      <xdr:row>39</xdr:row>
      <xdr:rowOff>13906</xdr:rowOff>
    </xdr:to>
    <xdr:sp macro="" textlink="">
      <xdr:nvSpPr>
        <xdr:cNvPr id="552" name="楕円 551"/>
        <xdr:cNvSpPr/>
      </xdr:nvSpPr>
      <xdr:spPr>
        <a:xfrm>
          <a:off x="15430500" y="659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5033</xdr:rowOff>
    </xdr:from>
    <xdr:ext cx="534377" cy="259045"/>
    <xdr:sp macro="" textlink="">
      <xdr:nvSpPr>
        <xdr:cNvPr id="553" name="テキスト ボックス 552"/>
        <xdr:cNvSpPr txBox="1"/>
      </xdr:nvSpPr>
      <xdr:spPr>
        <a:xfrm>
          <a:off x="15214111" y="669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279</xdr:rowOff>
    </xdr:from>
    <xdr:to>
      <xdr:col>76</xdr:col>
      <xdr:colOff>165100</xdr:colOff>
      <xdr:row>38</xdr:row>
      <xdr:rowOff>101879</xdr:rowOff>
    </xdr:to>
    <xdr:sp macro="" textlink="">
      <xdr:nvSpPr>
        <xdr:cNvPr id="554" name="楕円 553"/>
        <xdr:cNvSpPr/>
      </xdr:nvSpPr>
      <xdr:spPr>
        <a:xfrm>
          <a:off x="14541500" y="65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93006</xdr:rowOff>
    </xdr:from>
    <xdr:ext cx="534377" cy="259045"/>
    <xdr:sp macro="" textlink="">
      <xdr:nvSpPr>
        <xdr:cNvPr id="555" name="テキスト ボックス 554"/>
        <xdr:cNvSpPr txBox="1"/>
      </xdr:nvSpPr>
      <xdr:spPr>
        <a:xfrm>
          <a:off x="14325111" y="660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6109</xdr:rowOff>
    </xdr:from>
    <xdr:to>
      <xdr:col>72</xdr:col>
      <xdr:colOff>38100</xdr:colOff>
      <xdr:row>39</xdr:row>
      <xdr:rowOff>107709</xdr:rowOff>
    </xdr:to>
    <xdr:sp macro="" textlink="">
      <xdr:nvSpPr>
        <xdr:cNvPr id="556" name="楕円 555"/>
        <xdr:cNvSpPr/>
      </xdr:nvSpPr>
      <xdr:spPr>
        <a:xfrm>
          <a:off x="13652500" y="669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98836</xdr:rowOff>
    </xdr:from>
    <xdr:ext cx="469744" cy="259045"/>
    <xdr:sp macro="" textlink="">
      <xdr:nvSpPr>
        <xdr:cNvPr id="557" name="テキスト ボックス 556"/>
        <xdr:cNvSpPr txBox="1"/>
      </xdr:nvSpPr>
      <xdr:spPr>
        <a:xfrm>
          <a:off x="13468428" y="678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107645</xdr:rowOff>
    </xdr:from>
    <xdr:to>
      <xdr:col>67</xdr:col>
      <xdr:colOff>101600</xdr:colOff>
      <xdr:row>39</xdr:row>
      <xdr:rowOff>37795</xdr:rowOff>
    </xdr:to>
    <xdr:sp macro="" textlink="">
      <xdr:nvSpPr>
        <xdr:cNvPr id="558" name="楕円 557"/>
        <xdr:cNvSpPr/>
      </xdr:nvSpPr>
      <xdr:spPr>
        <a:xfrm>
          <a:off x="12763500" y="66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28922</xdr:rowOff>
    </xdr:from>
    <xdr:ext cx="534377" cy="259045"/>
    <xdr:sp macro="" textlink="">
      <xdr:nvSpPr>
        <xdr:cNvPr id="559" name="テキスト ボックス 558"/>
        <xdr:cNvSpPr txBox="1"/>
      </xdr:nvSpPr>
      <xdr:spPr>
        <a:xfrm>
          <a:off x="12547111" y="671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53725</xdr:rowOff>
    </xdr:from>
    <xdr:to>
      <xdr:col>85</xdr:col>
      <xdr:colOff>127000</xdr:colOff>
      <xdr:row>59</xdr:row>
      <xdr:rowOff>70206</xdr:rowOff>
    </xdr:to>
    <xdr:cxnSp macro="">
      <xdr:nvCxnSpPr>
        <xdr:cNvPr id="591" name="直線コネクタ 590"/>
        <xdr:cNvCxnSpPr/>
      </xdr:nvCxnSpPr>
      <xdr:spPr>
        <a:xfrm flipV="1">
          <a:off x="15481300" y="9997825"/>
          <a:ext cx="838200" cy="18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18867</xdr:rowOff>
    </xdr:from>
    <xdr:ext cx="534377" cy="259045"/>
    <xdr:sp macro="" textlink="">
      <xdr:nvSpPr>
        <xdr:cNvPr id="592" name="教育費平均値テキスト"/>
        <xdr:cNvSpPr txBox="1"/>
      </xdr:nvSpPr>
      <xdr:spPr>
        <a:xfrm>
          <a:off x="16370300" y="979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70206</xdr:rowOff>
    </xdr:from>
    <xdr:to>
      <xdr:col>81</xdr:col>
      <xdr:colOff>50800</xdr:colOff>
      <xdr:row>59</xdr:row>
      <xdr:rowOff>163278</xdr:rowOff>
    </xdr:to>
    <xdr:cxnSp macro="">
      <xdr:nvCxnSpPr>
        <xdr:cNvPr id="594" name="直線コネクタ 593"/>
        <xdr:cNvCxnSpPr/>
      </xdr:nvCxnSpPr>
      <xdr:spPr>
        <a:xfrm flipV="1">
          <a:off x="14592300" y="10185756"/>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163278</xdr:rowOff>
    </xdr:from>
    <xdr:to>
      <xdr:col>76</xdr:col>
      <xdr:colOff>114300</xdr:colOff>
      <xdr:row>60</xdr:row>
      <xdr:rowOff>5523</xdr:rowOff>
    </xdr:to>
    <xdr:cxnSp macro="">
      <xdr:nvCxnSpPr>
        <xdr:cNvPr id="597" name="直線コネクタ 596"/>
        <xdr:cNvCxnSpPr/>
      </xdr:nvCxnSpPr>
      <xdr:spPr>
        <a:xfrm flipV="1">
          <a:off x="13703300" y="10278828"/>
          <a:ext cx="889000" cy="1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9" name="テキスト ボックス 598"/>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103614</xdr:rowOff>
    </xdr:from>
    <xdr:to>
      <xdr:col>71</xdr:col>
      <xdr:colOff>177800</xdr:colOff>
      <xdr:row>60</xdr:row>
      <xdr:rowOff>5523</xdr:rowOff>
    </xdr:to>
    <xdr:cxnSp macro="">
      <xdr:nvCxnSpPr>
        <xdr:cNvPr id="600" name="直線コネクタ 599"/>
        <xdr:cNvCxnSpPr/>
      </xdr:nvCxnSpPr>
      <xdr:spPr>
        <a:xfrm>
          <a:off x="12814300" y="10219164"/>
          <a:ext cx="889000" cy="7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163201</xdr:rowOff>
    </xdr:from>
    <xdr:ext cx="534377" cy="259045"/>
    <xdr:sp macro="" textlink="">
      <xdr:nvSpPr>
        <xdr:cNvPr id="604" name="テキスト ボックス 603"/>
        <xdr:cNvSpPr txBox="1"/>
      </xdr:nvSpPr>
      <xdr:spPr>
        <a:xfrm>
          <a:off x="12547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2925</xdr:rowOff>
    </xdr:from>
    <xdr:to>
      <xdr:col>85</xdr:col>
      <xdr:colOff>177800</xdr:colOff>
      <xdr:row>58</xdr:row>
      <xdr:rowOff>104525</xdr:rowOff>
    </xdr:to>
    <xdr:sp macro="" textlink="">
      <xdr:nvSpPr>
        <xdr:cNvPr id="610" name="楕円 609"/>
        <xdr:cNvSpPr/>
      </xdr:nvSpPr>
      <xdr:spPr>
        <a:xfrm>
          <a:off x="16268700" y="994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152802</xdr:rowOff>
    </xdr:from>
    <xdr:ext cx="534377" cy="259045"/>
    <xdr:sp macro="" textlink="">
      <xdr:nvSpPr>
        <xdr:cNvPr id="611" name="教育費該当値テキスト"/>
        <xdr:cNvSpPr txBox="1"/>
      </xdr:nvSpPr>
      <xdr:spPr>
        <a:xfrm>
          <a:off x="16370300" y="992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19406</xdr:rowOff>
    </xdr:from>
    <xdr:to>
      <xdr:col>81</xdr:col>
      <xdr:colOff>101600</xdr:colOff>
      <xdr:row>59</xdr:row>
      <xdr:rowOff>121006</xdr:rowOff>
    </xdr:to>
    <xdr:sp macro="" textlink="">
      <xdr:nvSpPr>
        <xdr:cNvPr id="612" name="楕円 611"/>
        <xdr:cNvSpPr/>
      </xdr:nvSpPr>
      <xdr:spPr>
        <a:xfrm>
          <a:off x="15430500" y="1013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112133</xdr:rowOff>
    </xdr:from>
    <xdr:ext cx="534377" cy="259045"/>
    <xdr:sp macro="" textlink="">
      <xdr:nvSpPr>
        <xdr:cNvPr id="613" name="テキスト ボックス 612"/>
        <xdr:cNvSpPr txBox="1"/>
      </xdr:nvSpPr>
      <xdr:spPr>
        <a:xfrm>
          <a:off x="15214111" y="1022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112478</xdr:rowOff>
    </xdr:from>
    <xdr:to>
      <xdr:col>76</xdr:col>
      <xdr:colOff>165100</xdr:colOff>
      <xdr:row>60</xdr:row>
      <xdr:rowOff>42628</xdr:rowOff>
    </xdr:to>
    <xdr:sp macro="" textlink="">
      <xdr:nvSpPr>
        <xdr:cNvPr id="614" name="楕円 613"/>
        <xdr:cNvSpPr/>
      </xdr:nvSpPr>
      <xdr:spPr>
        <a:xfrm>
          <a:off x="14541500" y="102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60</xdr:row>
      <xdr:rowOff>33755</xdr:rowOff>
    </xdr:from>
    <xdr:ext cx="534377" cy="259045"/>
    <xdr:sp macro="" textlink="">
      <xdr:nvSpPr>
        <xdr:cNvPr id="615" name="テキスト ボックス 614"/>
        <xdr:cNvSpPr txBox="1"/>
      </xdr:nvSpPr>
      <xdr:spPr>
        <a:xfrm>
          <a:off x="14325111" y="1032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126173</xdr:rowOff>
    </xdr:from>
    <xdr:to>
      <xdr:col>72</xdr:col>
      <xdr:colOff>38100</xdr:colOff>
      <xdr:row>60</xdr:row>
      <xdr:rowOff>56323</xdr:rowOff>
    </xdr:to>
    <xdr:sp macro="" textlink="">
      <xdr:nvSpPr>
        <xdr:cNvPr id="616" name="楕円 615"/>
        <xdr:cNvSpPr/>
      </xdr:nvSpPr>
      <xdr:spPr>
        <a:xfrm>
          <a:off x="13652500" y="1024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60</xdr:row>
      <xdr:rowOff>47450</xdr:rowOff>
    </xdr:from>
    <xdr:ext cx="534377" cy="259045"/>
    <xdr:sp macro="" textlink="">
      <xdr:nvSpPr>
        <xdr:cNvPr id="617" name="テキスト ボックス 616"/>
        <xdr:cNvSpPr txBox="1"/>
      </xdr:nvSpPr>
      <xdr:spPr>
        <a:xfrm>
          <a:off x="13436111" y="1033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52814</xdr:rowOff>
    </xdr:from>
    <xdr:to>
      <xdr:col>67</xdr:col>
      <xdr:colOff>101600</xdr:colOff>
      <xdr:row>59</xdr:row>
      <xdr:rowOff>154414</xdr:rowOff>
    </xdr:to>
    <xdr:sp macro="" textlink="">
      <xdr:nvSpPr>
        <xdr:cNvPr id="618" name="楕円 617"/>
        <xdr:cNvSpPr/>
      </xdr:nvSpPr>
      <xdr:spPr>
        <a:xfrm>
          <a:off x="12763500" y="101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145541</xdr:rowOff>
    </xdr:from>
    <xdr:ext cx="534377" cy="259045"/>
    <xdr:sp macro="" textlink="">
      <xdr:nvSpPr>
        <xdr:cNvPr id="619" name="テキスト ボックス 618"/>
        <xdr:cNvSpPr txBox="1"/>
      </xdr:nvSpPr>
      <xdr:spPr>
        <a:xfrm>
          <a:off x="12547111" y="1026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44110</xdr:rowOff>
    </xdr:from>
    <xdr:to>
      <xdr:col>85</xdr:col>
      <xdr:colOff>127000</xdr:colOff>
      <xdr:row>79</xdr:row>
      <xdr:rowOff>44210</xdr:rowOff>
    </xdr:to>
    <xdr:cxnSp macro="">
      <xdr:nvCxnSpPr>
        <xdr:cNvPr id="648" name="直線コネクタ 647"/>
        <xdr:cNvCxnSpPr/>
      </xdr:nvCxnSpPr>
      <xdr:spPr>
        <a:xfrm flipV="1">
          <a:off x="15481300" y="13588660"/>
          <a:ext cx="838200" cy="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43920</xdr:rowOff>
    </xdr:from>
    <xdr:to>
      <xdr:col>81</xdr:col>
      <xdr:colOff>50800</xdr:colOff>
      <xdr:row>79</xdr:row>
      <xdr:rowOff>44210</xdr:rowOff>
    </xdr:to>
    <xdr:cxnSp macro="">
      <xdr:nvCxnSpPr>
        <xdr:cNvPr id="651" name="直線コネクタ 650"/>
        <xdr:cNvCxnSpPr/>
      </xdr:nvCxnSpPr>
      <xdr:spPr>
        <a:xfrm>
          <a:off x="14592300" y="13588470"/>
          <a:ext cx="889000" cy="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43920</xdr:rowOff>
    </xdr:from>
    <xdr:to>
      <xdr:col>76</xdr:col>
      <xdr:colOff>114300</xdr:colOff>
      <xdr:row>79</xdr:row>
      <xdr:rowOff>44103</xdr:rowOff>
    </xdr:to>
    <xdr:cxnSp macro="">
      <xdr:nvCxnSpPr>
        <xdr:cNvPr id="654" name="直線コネクタ 653"/>
        <xdr:cNvCxnSpPr/>
      </xdr:nvCxnSpPr>
      <xdr:spPr>
        <a:xfrm flipV="1">
          <a:off x="13703300" y="13588470"/>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15608</xdr:rowOff>
    </xdr:from>
    <xdr:to>
      <xdr:col>71</xdr:col>
      <xdr:colOff>177800</xdr:colOff>
      <xdr:row>79</xdr:row>
      <xdr:rowOff>44103</xdr:rowOff>
    </xdr:to>
    <xdr:cxnSp macro="">
      <xdr:nvCxnSpPr>
        <xdr:cNvPr id="657" name="直線コネクタ 656"/>
        <xdr:cNvCxnSpPr/>
      </xdr:nvCxnSpPr>
      <xdr:spPr>
        <a:xfrm>
          <a:off x="12814300" y="13560158"/>
          <a:ext cx="889000" cy="2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82738</xdr:rowOff>
    </xdr:from>
    <xdr:ext cx="378565" cy="259045"/>
    <xdr:sp macro="" textlink="">
      <xdr:nvSpPr>
        <xdr:cNvPr id="661" name="テキスト ボックス 660"/>
        <xdr:cNvSpPr txBox="1"/>
      </xdr:nvSpPr>
      <xdr:spPr>
        <a:xfrm>
          <a:off x="12625017" y="13627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164760</xdr:rowOff>
    </xdr:from>
    <xdr:to>
      <xdr:col>85</xdr:col>
      <xdr:colOff>177800</xdr:colOff>
      <xdr:row>79</xdr:row>
      <xdr:rowOff>94910</xdr:rowOff>
    </xdr:to>
    <xdr:sp macro="" textlink="">
      <xdr:nvSpPr>
        <xdr:cNvPr id="667" name="楕円 666"/>
        <xdr:cNvSpPr/>
      </xdr:nvSpPr>
      <xdr:spPr>
        <a:xfrm>
          <a:off x="16268700" y="135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135811</xdr:rowOff>
    </xdr:from>
    <xdr:ext cx="313932" cy="259045"/>
    <xdr:sp macro="" textlink="">
      <xdr:nvSpPr>
        <xdr:cNvPr id="668" name="災害復旧費該当値テキスト"/>
        <xdr:cNvSpPr txBox="1"/>
      </xdr:nvSpPr>
      <xdr:spPr>
        <a:xfrm>
          <a:off x="16370300" y="135089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164860</xdr:rowOff>
    </xdr:from>
    <xdr:to>
      <xdr:col>81</xdr:col>
      <xdr:colOff>101600</xdr:colOff>
      <xdr:row>79</xdr:row>
      <xdr:rowOff>95010</xdr:rowOff>
    </xdr:to>
    <xdr:sp macro="" textlink="">
      <xdr:nvSpPr>
        <xdr:cNvPr id="669" name="楕円 668"/>
        <xdr:cNvSpPr/>
      </xdr:nvSpPr>
      <xdr:spPr>
        <a:xfrm>
          <a:off x="15430500" y="13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86137</xdr:rowOff>
    </xdr:from>
    <xdr:ext cx="313932" cy="259045"/>
    <xdr:sp macro="" textlink="">
      <xdr:nvSpPr>
        <xdr:cNvPr id="670" name="テキスト ボックス 669"/>
        <xdr:cNvSpPr txBox="1"/>
      </xdr:nvSpPr>
      <xdr:spPr>
        <a:xfrm>
          <a:off x="15324333" y="13630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164570</xdr:rowOff>
    </xdr:from>
    <xdr:to>
      <xdr:col>76</xdr:col>
      <xdr:colOff>165100</xdr:colOff>
      <xdr:row>79</xdr:row>
      <xdr:rowOff>94720</xdr:rowOff>
    </xdr:to>
    <xdr:sp macro="" textlink="">
      <xdr:nvSpPr>
        <xdr:cNvPr id="671" name="楕円 670"/>
        <xdr:cNvSpPr/>
      </xdr:nvSpPr>
      <xdr:spPr>
        <a:xfrm>
          <a:off x="14541500" y="1353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85847</xdr:rowOff>
    </xdr:from>
    <xdr:ext cx="378565" cy="259045"/>
    <xdr:sp macro="" textlink="">
      <xdr:nvSpPr>
        <xdr:cNvPr id="672" name="テキスト ボックス 671"/>
        <xdr:cNvSpPr txBox="1"/>
      </xdr:nvSpPr>
      <xdr:spPr>
        <a:xfrm>
          <a:off x="14403017" y="13630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164753</xdr:rowOff>
    </xdr:from>
    <xdr:to>
      <xdr:col>72</xdr:col>
      <xdr:colOff>38100</xdr:colOff>
      <xdr:row>79</xdr:row>
      <xdr:rowOff>94903</xdr:rowOff>
    </xdr:to>
    <xdr:sp macro="" textlink="">
      <xdr:nvSpPr>
        <xdr:cNvPr id="673" name="楕円 672"/>
        <xdr:cNvSpPr/>
      </xdr:nvSpPr>
      <xdr:spPr>
        <a:xfrm>
          <a:off x="13652500" y="1353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86030</xdr:rowOff>
    </xdr:from>
    <xdr:ext cx="313932" cy="259045"/>
    <xdr:sp macro="" textlink="">
      <xdr:nvSpPr>
        <xdr:cNvPr id="674" name="テキスト ボックス 673"/>
        <xdr:cNvSpPr txBox="1"/>
      </xdr:nvSpPr>
      <xdr:spPr>
        <a:xfrm>
          <a:off x="13546333" y="136305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136258</xdr:rowOff>
    </xdr:from>
    <xdr:to>
      <xdr:col>67</xdr:col>
      <xdr:colOff>101600</xdr:colOff>
      <xdr:row>79</xdr:row>
      <xdr:rowOff>66408</xdr:rowOff>
    </xdr:to>
    <xdr:sp macro="" textlink="">
      <xdr:nvSpPr>
        <xdr:cNvPr id="675" name="楕円 674"/>
        <xdr:cNvSpPr/>
      </xdr:nvSpPr>
      <xdr:spPr>
        <a:xfrm>
          <a:off x="12763500" y="1350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82935</xdr:rowOff>
    </xdr:from>
    <xdr:ext cx="469744" cy="259045"/>
    <xdr:sp macro="" textlink="">
      <xdr:nvSpPr>
        <xdr:cNvPr id="676" name="テキスト ボックス 675"/>
        <xdr:cNvSpPr txBox="1"/>
      </xdr:nvSpPr>
      <xdr:spPr>
        <a:xfrm>
          <a:off x="12579428" y="1328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149949</xdr:rowOff>
    </xdr:from>
    <xdr:to>
      <xdr:col>85</xdr:col>
      <xdr:colOff>127000</xdr:colOff>
      <xdr:row>96</xdr:row>
      <xdr:rowOff>12243</xdr:rowOff>
    </xdr:to>
    <xdr:cxnSp macro="">
      <xdr:nvCxnSpPr>
        <xdr:cNvPr id="705" name="直線コネクタ 704"/>
        <xdr:cNvCxnSpPr/>
      </xdr:nvCxnSpPr>
      <xdr:spPr>
        <a:xfrm flipV="1">
          <a:off x="15481300" y="16437699"/>
          <a:ext cx="838200" cy="3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84205</xdr:rowOff>
    </xdr:from>
    <xdr:ext cx="534377" cy="259045"/>
    <xdr:sp macro="" textlink="">
      <xdr:nvSpPr>
        <xdr:cNvPr id="706" name="公債費平均値テキスト"/>
        <xdr:cNvSpPr txBox="1"/>
      </xdr:nvSpPr>
      <xdr:spPr>
        <a:xfrm>
          <a:off x="16370300" y="16543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104533</xdr:rowOff>
    </xdr:from>
    <xdr:to>
      <xdr:col>81</xdr:col>
      <xdr:colOff>50800</xdr:colOff>
      <xdr:row>96</xdr:row>
      <xdr:rowOff>12243</xdr:rowOff>
    </xdr:to>
    <xdr:cxnSp macro="">
      <xdr:nvCxnSpPr>
        <xdr:cNvPr id="708" name="直線コネクタ 707"/>
        <xdr:cNvCxnSpPr/>
      </xdr:nvCxnSpPr>
      <xdr:spPr>
        <a:xfrm>
          <a:off x="14592300" y="16392283"/>
          <a:ext cx="889000" cy="7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21201</xdr:rowOff>
    </xdr:from>
    <xdr:ext cx="534377" cy="259045"/>
    <xdr:sp macro="" textlink="">
      <xdr:nvSpPr>
        <xdr:cNvPr id="710" name="テキスト ボックス 709"/>
        <xdr:cNvSpPr txBox="1"/>
      </xdr:nvSpPr>
      <xdr:spPr>
        <a:xfrm>
          <a:off x="15214111" y="1665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104533</xdr:rowOff>
    </xdr:from>
    <xdr:to>
      <xdr:col>76</xdr:col>
      <xdr:colOff>114300</xdr:colOff>
      <xdr:row>96</xdr:row>
      <xdr:rowOff>31711</xdr:rowOff>
    </xdr:to>
    <xdr:cxnSp macro="">
      <xdr:nvCxnSpPr>
        <xdr:cNvPr id="711" name="直線コネクタ 710"/>
        <xdr:cNvCxnSpPr/>
      </xdr:nvCxnSpPr>
      <xdr:spPr>
        <a:xfrm flipV="1">
          <a:off x="13703300" y="16392283"/>
          <a:ext cx="889000" cy="9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23944</xdr:rowOff>
    </xdr:from>
    <xdr:ext cx="534377" cy="259045"/>
    <xdr:sp macro="" textlink="">
      <xdr:nvSpPr>
        <xdr:cNvPr id="713" name="テキスト ボックス 712"/>
        <xdr:cNvSpPr txBox="1"/>
      </xdr:nvSpPr>
      <xdr:spPr>
        <a:xfrm>
          <a:off x="14325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125718</xdr:rowOff>
    </xdr:from>
    <xdr:to>
      <xdr:col>71</xdr:col>
      <xdr:colOff>177800</xdr:colOff>
      <xdr:row>96</xdr:row>
      <xdr:rowOff>31711</xdr:rowOff>
    </xdr:to>
    <xdr:cxnSp macro="">
      <xdr:nvCxnSpPr>
        <xdr:cNvPr id="714" name="直線コネクタ 713"/>
        <xdr:cNvCxnSpPr/>
      </xdr:nvCxnSpPr>
      <xdr:spPr>
        <a:xfrm>
          <a:off x="12814300" y="16413468"/>
          <a:ext cx="889000" cy="7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26103</xdr:rowOff>
    </xdr:from>
    <xdr:ext cx="534377" cy="259045"/>
    <xdr:sp macro="" textlink="">
      <xdr:nvSpPr>
        <xdr:cNvPr id="716" name="テキスト ボックス 715"/>
        <xdr:cNvSpPr txBox="1"/>
      </xdr:nvSpPr>
      <xdr:spPr>
        <a:xfrm>
          <a:off x="13436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51694</xdr:rowOff>
    </xdr:from>
    <xdr:ext cx="534377" cy="259045"/>
    <xdr:sp macro="" textlink="">
      <xdr:nvSpPr>
        <xdr:cNvPr id="718" name="テキスト ボックス 717"/>
        <xdr:cNvSpPr txBox="1"/>
      </xdr:nvSpPr>
      <xdr:spPr>
        <a:xfrm>
          <a:off x="12547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99149</xdr:rowOff>
    </xdr:from>
    <xdr:to>
      <xdr:col>85</xdr:col>
      <xdr:colOff>177800</xdr:colOff>
      <xdr:row>96</xdr:row>
      <xdr:rowOff>29299</xdr:rowOff>
    </xdr:to>
    <xdr:sp macro="" textlink="">
      <xdr:nvSpPr>
        <xdr:cNvPr id="724" name="楕円 723"/>
        <xdr:cNvSpPr/>
      </xdr:nvSpPr>
      <xdr:spPr>
        <a:xfrm>
          <a:off x="16268700" y="1638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122026</xdr:rowOff>
    </xdr:from>
    <xdr:ext cx="534377" cy="259045"/>
    <xdr:sp macro="" textlink="">
      <xdr:nvSpPr>
        <xdr:cNvPr id="725" name="公債費該当値テキスト"/>
        <xdr:cNvSpPr txBox="1"/>
      </xdr:nvSpPr>
      <xdr:spPr>
        <a:xfrm>
          <a:off x="16370300" y="1623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132893</xdr:rowOff>
    </xdr:from>
    <xdr:to>
      <xdr:col>81</xdr:col>
      <xdr:colOff>101600</xdr:colOff>
      <xdr:row>96</xdr:row>
      <xdr:rowOff>63043</xdr:rowOff>
    </xdr:to>
    <xdr:sp macro="" textlink="">
      <xdr:nvSpPr>
        <xdr:cNvPr id="726" name="楕円 725"/>
        <xdr:cNvSpPr/>
      </xdr:nvSpPr>
      <xdr:spPr>
        <a:xfrm>
          <a:off x="15430500" y="1642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79570</xdr:rowOff>
    </xdr:from>
    <xdr:ext cx="534377" cy="259045"/>
    <xdr:sp macro="" textlink="">
      <xdr:nvSpPr>
        <xdr:cNvPr id="727" name="テキスト ボックス 726"/>
        <xdr:cNvSpPr txBox="1"/>
      </xdr:nvSpPr>
      <xdr:spPr>
        <a:xfrm>
          <a:off x="15214111" y="161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53733</xdr:rowOff>
    </xdr:from>
    <xdr:to>
      <xdr:col>76</xdr:col>
      <xdr:colOff>165100</xdr:colOff>
      <xdr:row>95</xdr:row>
      <xdr:rowOff>155333</xdr:rowOff>
    </xdr:to>
    <xdr:sp macro="" textlink="">
      <xdr:nvSpPr>
        <xdr:cNvPr id="728" name="楕円 727"/>
        <xdr:cNvSpPr/>
      </xdr:nvSpPr>
      <xdr:spPr>
        <a:xfrm>
          <a:off x="14541500" y="1634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410</xdr:rowOff>
    </xdr:from>
    <xdr:ext cx="534377" cy="259045"/>
    <xdr:sp macro="" textlink="">
      <xdr:nvSpPr>
        <xdr:cNvPr id="729" name="テキスト ボックス 728"/>
        <xdr:cNvSpPr txBox="1"/>
      </xdr:nvSpPr>
      <xdr:spPr>
        <a:xfrm>
          <a:off x="14325111" y="161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152361</xdr:rowOff>
    </xdr:from>
    <xdr:to>
      <xdr:col>72</xdr:col>
      <xdr:colOff>38100</xdr:colOff>
      <xdr:row>96</xdr:row>
      <xdr:rowOff>82511</xdr:rowOff>
    </xdr:to>
    <xdr:sp macro="" textlink="">
      <xdr:nvSpPr>
        <xdr:cNvPr id="730" name="楕円 729"/>
        <xdr:cNvSpPr/>
      </xdr:nvSpPr>
      <xdr:spPr>
        <a:xfrm>
          <a:off x="13652500" y="1644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99038</xdr:rowOff>
    </xdr:from>
    <xdr:ext cx="534377" cy="259045"/>
    <xdr:sp macro="" textlink="">
      <xdr:nvSpPr>
        <xdr:cNvPr id="731" name="テキスト ボックス 730"/>
        <xdr:cNvSpPr txBox="1"/>
      </xdr:nvSpPr>
      <xdr:spPr>
        <a:xfrm>
          <a:off x="13436111" y="1621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74918</xdr:rowOff>
    </xdr:from>
    <xdr:to>
      <xdr:col>67</xdr:col>
      <xdr:colOff>101600</xdr:colOff>
      <xdr:row>96</xdr:row>
      <xdr:rowOff>5068</xdr:rowOff>
    </xdr:to>
    <xdr:sp macro="" textlink="">
      <xdr:nvSpPr>
        <xdr:cNvPr id="732" name="楕円 731"/>
        <xdr:cNvSpPr/>
      </xdr:nvSpPr>
      <xdr:spPr>
        <a:xfrm>
          <a:off x="12763500" y="1636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21595</xdr:rowOff>
    </xdr:from>
    <xdr:ext cx="534377" cy="259045"/>
    <xdr:sp macro="" textlink="">
      <xdr:nvSpPr>
        <xdr:cNvPr id="733" name="テキスト ボックス 732"/>
        <xdr:cNvSpPr txBox="1"/>
      </xdr:nvSpPr>
      <xdr:spPr>
        <a:xfrm>
          <a:off x="12547111" y="1613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多くの項目において一</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高い状況</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であり、特に総務費、土木費、公債費の金額が特に高い。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要因として、総務費はふるさと納税事業の推進</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に伴う歳入増に比例して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経費</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（返礼品購入費等）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が増加していること、土木費は岩手医科大学付属病院の周辺道路整備事業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や踏切改修事業</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等により増加していることが挙げられる。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また、公債費は過去の普通建設事業等に係る町債の償還金が増加している。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衛生費、消防費が類似団体平均及び県平均と比較して金額が低い状況である。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岩手県矢巾町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baseline="0">
              <a:solidFill>
                <a:schemeClr val="dk1"/>
              </a:solidFill>
              <a:effectLst/>
              <a:latin typeface="+mn-lt"/>
              <a:ea typeface="+mn-ea"/>
              <a:cs typeface="+mn-cs"/>
            </a:rPr>
            <a:t>　</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実質収支比率は、平成</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年度以降は</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％台で推移してきたが、平成</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年度以降は</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％を超える比率となっており、望ましいとされる</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％の目安を超過している。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財政調整基金残高比率は、</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11.54</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％となっている。町では、適正な基金規模として標準財政規模比で</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％程度を目安としており、</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基準を満たした残高である</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。しかし、近年一般財源</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の不足分を</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で補てんする</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対応が続いて</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残高</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減少している。現在の歳出規模が継続し、基金取り崩しによる財政運営が続いた場合</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基金の枯渇が懸念される。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　実質単年度収支比率は</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、基金繰入が多額となったことからマイナス</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9.13</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％と大きく減少した。適正な基金残高を維持し実質単年度収支をプラスとするため、</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事務事業の選択と集中により、歳出規模の適正化を図る必要がある。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岩手県矢巾町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連結実質赤字比率は、一般会計、全ての特別会計及び公営企業会計において黒字で推移していることから、比率は算出されていない。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全会計において歳入の確保及び歳出の抑制を図り、健全な財政運営に努める。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岩手県矢巾町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元利償還金は、前年度と比較して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百万円増加している。要因として、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矢幅駅周辺土地区画整理事業特別会計に係る元利償還金の増が挙げられる。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また、下水道事業会計の元利償還金に係る繰入金、一部事務組合が借り入れた地方債に係る元利償還金も増加しているほか、定住促進利子補給金の増により債務負担行為に基づく支出額も増えている。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 　一方で地方交付税に算入される公債費は減少している。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過去の投資的事業への対応に伴う町債発行により、単年度公債費負担</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他団体と比較して高</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ことから、町債発行規模の適正化や投資的経費及び公債費の平準化を図るとともに、公営企業及び一部事務組合の財政状況も注視しながら、健全な財政運営に努める。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本町では、満期一括償還地方債</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発行していない。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岩手県矢巾町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将来負担額は、前年度と比較して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要因として、岩手医科大学付属病院の周辺道路整備事業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や踏切改修工事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等の投資的経費の大幅増に対応するため、償還額を超える町債の新規発行により町債現在高は増加した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が挙げられる。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充当可能財源等は、前年度と比較して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914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百万円減少し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要因としては、投資的事業の集中や新たな行政需要に対する施</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策の拡充等による歳出増に伴う基金の取り崩しにより、充当可能基金が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減少したこと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に加え、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交付税措置される地方債に係る基準財政需要額算入見込額が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減少したことが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挙げられる。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今後も町道整備事業や公共施設の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長寿命化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等が控えており、町債の新規発行が続く見込みである。加えて、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基金の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適正</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残高の維持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及び地方交付税措置のある地方債の活用による充当可能財源の確保を図るとともに、公営企業及び一部事務組合の財政状況も注視しながら、計画的な財政運営に努める。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岩手県矢巾町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大規模投資事業の継続実施とふるさと納税の急激な減収により不足する一般財源総額を確保するため、財政調整基金及び特定目的基金について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財政調整基金への積み立ては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百万円に留まり、前年度比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百万円の減となった。特定目的基金は町有地売払収入を公共施設等総合管理基金に積み立て、総額で前年度比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近年、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投資的事業の集中や新たな行政需要に対する施策の拡充等による歳出増に伴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一般財源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の不足を補てんするため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、基金取り崩しによる対応が続いていることから、積立基金残高が徐々に減少している。現在の歳出規模が継続し、基金取り崩しによる財政運営が続いた場合、今後数年間で基金の枯渇が懸念される。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今後各種経費の削減、事業の見直しを行うことで歳出規模を縮小し、本町本来の歳入に見合った予算規模とすることで財政調整基金に頼らない財政運営を目指す。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・教育施設整備基金は、教育施設の整備に要する経費の財源に充てることとしている。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・公共施設等総合管理基金は、町が所有するすべての資産の維持管理、処分等に関する一連の過程における資金に充てることとしている。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・ふるさと基金は、自ら考え自ら行う地域づくり事業に要する経費の財源に充てることとしている。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・芸術文化振興基金は、芸術文化の振興を図る経費の財源に充てることとしている。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・畜産振興基金は、畜産の振興を図る経費に充てることとしている。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・福祉基金は、高齢者、障がい者及び児童等の保健福祉の増進を図る経費の財源に充てることとしている。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年度の各基金の増減理由は下記のとおり。</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・公共施設総合管理基金は、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公共施設等の長寿命化等</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に係る経費に充当する一方で</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町有地売却収入を</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積み立て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、前年度と比較して基金残高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・ふるさと基金は、コミュニティ施設整備事業等に充当したことから、前年度と比較して基金残高は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・教育施設整備基金は、今後見込まれる小・中学校施設や教育文化施設の老朽化に伴う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大規模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改修・建替等に備え、計画的に積立を行う。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・公共施設等総合管理基金は、今後見込まれる公共施設の老朽化に伴う長寿命化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、維持補修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に備え、計画的に積立を行う。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・ふるさと基金は、地域づくりに資する事業の財源として活用頻度の高い基金であることから、積極的に積立を行う。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・芸術文化振興基金は、長期にわたって塩漬けとなっており、趣旨に沿った積立金の活用や見直しに向けて、関係団体等と検討を行う。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・畜産振興基金は、趣旨に沿った積立金の活用が図られていることから、今後も適切な基金規模を確保する。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・福祉基金は、趣旨に沿った積立金の活用が図られていることから、今後も適切な基金規模を確保する。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令和元年度は大規模投資事業の継続実施とふるさと納税の急激な減収により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不足する一般財源総額を確保するため、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百万円の取り崩しを行った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百万円に留まり、前年度比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本町で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財政調整基金の適正</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規模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年度の標準財政規模に対する残高比率は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基準を満たしている状況である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しかし、近年は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大規模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投資的事業の集中や新たな行政需要に対する施策の拡充等による歳出増に伴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の不足を補てんするため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取り崩しが続いていることから、残高は徐々に減少している。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このまま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現在の歳出規模が継続し、基金取り崩しによる財政運営が続いた場合、今後数年間で基金の枯渇が懸念される。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各種経費の削減、事業の見直しを行うことで歳出規模を縮小し、本町本来の歳入に見合った予算規模とすることで財政調整基金に頼らない財政運営を目指す。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町債の繰上償還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等は行っておらず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、基金の取り崩しは行っていない。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また、基金への積立は利子分のみである。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本町では、満期一括償還地方債は発行していないほか、比較的に利率が高い起債については繰上償還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を実施した。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このことから、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現在は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投資的事業の集中や新たな行政需要に対する施策の拡充等による歳出増に伴い、一般財源総額を確保するため、財政調整基金を優先して積み立てをを行って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、財政調整基金や特定目的基金の積立を優先としながらも、後年度支払利子及び単年度公債費の負担軽減の観点から、バランスを考慮しながら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減債基金への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積立を行い、公債費負担の軽減に努める。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14127097</v>
      </c>
      <c r="BO4" s="393"/>
      <c r="BP4" s="393"/>
      <c r="BQ4" s="393"/>
      <c r="BR4" s="393"/>
      <c r="BS4" s="393"/>
      <c r="BT4" s="393"/>
      <c r="BU4" s="394"/>
      <c r="BV4" s="392">
        <v>13912999</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7.1</v>
      </c>
      <c r="CU4" s="399"/>
      <c r="CV4" s="399"/>
      <c r="CW4" s="399"/>
      <c r="CX4" s="399"/>
      <c r="CY4" s="399"/>
      <c r="CZ4" s="399"/>
      <c r="DA4" s="400"/>
      <c r="DB4" s="398">
        <v>7.3</v>
      </c>
      <c r="DC4" s="399"/>
      <c r="DD4" s="399"/>
      <c r="DE4" s="399"/>
      <c r="DF4" s="399"/>
      <c r="DG4" s="399"/>
      <c r="DH4" s="399"/>
      <c r="DI4" s="400"/>
      <c r="DJ4" s="186"/>
      <c r="DK4" s="186"/>
      <c r="DL4" s="186"/>
      <c r="DM4" s="186"/>
      <c r="DN4" s="186"/>
      <c r="DO4" s="186"/>
    </row>
    <row r="5" spans="1:119" ht="18.75" customHeight="1">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13574623</v>
      </c>
      <c r="BO5" s="430"/>
      <c r="BP5" s="430"/>
      <c r="BQ5" s="430"/>
      <c r="BR5" s="430"/>
      <c r="BS5" s="430"/>
      <c r="BT5" s="430"/>
      <c r="BU5" s="431"/>
      <c r="BV5" s="429">
        <v>13201617</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99.7</v>
      </c>
      <c r="CU5" s="427"/>
      <c r="CV5" s="427"/>
      <c r="CW5" s="427"/>
      <c r="CX5" s="427"/>
      <c r="CY5" s="427"/>
      <c r="CZ5" s="427"/>
      <c r="DA5" s="428"/>
      <c r="DB5" s="426">
        <v>98.5</v>
      </c>
      <c r="DC5" s="427"/>
      <c r="DD5" s="427"/>
      <c r="DE5" s="427"/>
      <c r="DF5" s="427"/>
      <c r="DG5" s="427"/>
      <c r="DH5" s="427"/>
      <c r="DI5" s="428"/>
      <c r="DJ5" s="186"/>
      <c r="DK5" s="186"/>
      <c r="DL5" s="186"/>
      <c r="DM5" s="186"/>
      <c r="DN5" s="186"/>
      <c r="DO5" s="186"/>
    </row>
    <row r="6" spans="1:119" ht="18.75" customHeight="1">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93</v>
      </c>
      <c r="AV6" s="462"/>
      <c r="AW6" s="462"/>
      <c r="AX6" s="462"/>
      <c r="AY6" s="463" t="s">
        <v>101</v>
      </c>
      <c r="AZ6" s="464"/>
      <c r="BA6" s="464"/>
      <c r="BB6" s="464"/>
      <c r="BC6" s="464"/>
      <c r="BD6" s="464"/>
      <c r="BE6" s="464"/>
      <c r="BF6" s="464"/>
      <c r="BG6" s="464"/>
      <c r="BH6" s="464"/>
      <c r="BI6" s="464"/>
      <c r="BJ6" s="464"/>
      <c r="BK6" s="464"/>
      <c r="BL6" s="464"/>
      <c r="BM6" s="465"/>
      <c r="BN6" s="429">
        <v>552474</v>
      </c>
      <c r="BO6" s="430"/>
      <c r="BP6" s="430"/>
      <c r="BQ6" s="430"/>
      <c r="BR6" s="430"/>
      <c r="BS6" s="430"/>
      <c r="BT6" s="430"/>
      <c r="BU6" s="431"/>
      <c r="BV6" s="429">
        <v>711382</v>
      </c>
      <c r="BW6" s="430"/>
      <c r="BX6" s="430"/>
      <c r="BY6" s="430"/>
      <c r="BZ6" s="430"/>
      <c r="CA6" s="430"/>
      <c r="CB6" s="430"/>
      <c r="CC6" s="431"/>
      <c r="CD6" s="432" t="s">
        <v>102</v>
      </c>
      <c r="CE6" s="433"/>
      <c r="CF6" s="433"/>
      <c r="CG6" s="433"/>
      <c r="CH6" s="433"/>
      <c r="CI6" s="433"/>
      <c r="CJ6" s="433"/>
      <c r="CK6" s="433"/>
      <c r="CL6" s="433"/>
      <c r="CM6" s="433"/>
      <c r="CN6" s="433"/>
      <c r="CO6" s="433"/>
      <c r="CP6" s="433"/>
      <c r="CQ6" s="433"/>
      <c r="CR6" s="433"/>
      <c r="CS6" s="434"/>
      <c r="CT6" s="466">
        <v>105.4</v>
      </c>
      <c r="CU6" s="467"/>
      <c r="CV6" s="467"/>
      <c r="CW6" s="467"/>
      <c r="CX6" s="467"/>
      <c r="CY6" s="467"/>
      <c r="CZ6" s="467"/>
      <c r="DA6" s="468"/>
      <c r="DB6" s="466">
        <v>105.3</v>
      </c>
      <c r="DC6" s="467"/>
      <c r="DD6" s="467"/>
      <c r="DE6" s="467"/>
      <c r="DF6" s="467"/>
      <c r="DG6" s="467"/>
      <c r="DH6" s="467"/>
      <c r="DI6" s="468"/>
      <c r="DJ6" s="186"/>
      <c r="DK6" s="186"/>
      <c r="DL6" s="186"/>
      <c r="DM6" s="186"/>
      <c r="DN6" s="186"/>
      <c r="DO6" s="186"/>
    </row>
    <row r="7" spans="1:119" ht="18.75" customHeight="1">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103</v>
      </c>
      <c r="AN7" s="459"/>
      <c r="AO7" s="459"/>
      <c r="AP7" s="459"/>
      <c r="AQ7" s="459"/>
      <c r="AR7" s="459"/>
      <c r="AS7" s="459"/>
      <c r="AT7" s="460"/>
      <c r="AU7" s="461" t="s">
        <v>104</v>
      </c>
      <c r="AV7" s="462"/>
      <c r="AW7" s="462"/>
      <c r="AX7" s="462"/>
      <c r="AY7" s="463" t="s">
        <v>105</v>
      </c>
      <c r="AZ7" s="464"/>
      <c r="BA7" s="464"/>
      <c r="BB7" s="464"/>
      <c r="BC7" s="464"/>
      <c r="BD7" s="464"/>
      <c r="BE7" s="464"/>
      <c r="BF7" s="464"/>
      <c r="BG7" s="464"/>
      <c r="BH7" s="464"/>
      <c r="BI7" s="464"/>
      <c r="BJ7" s="464"/>
      <c r="BK7" s="464"/>
      <c r="BL7" s="464"/>
      <c r="BM7" s="465"/>
      <c r="BN7" s="429">
        <v>87395</v>
      </c>
      <c r="BO7" s="430"/>
      <c r="BP7" s="430"/>
      <c r="BQ7" s="430"/>
      <c r="BR7" s="430"/>
      <c r="BS7" s="430"/>
      <c r="BT7" s="430"/>
      <c r="BU7" s="431"/>
      <c r="BV7" s="429">
        <v>234705</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6567344</v>
      </c>
      <c r="CU7" s="430"/>
      <c r="CV7" s="430"/>
      <c r="CW7" s="430"/>
      <c r="CX7" s="430"/>
      <c r="CY7" s="430"/>
      <c r="CZ7" s="430"/>
      <c r="DA7" s="431"/>
      <c r="DB7" s="429">
        <v>6559646</v>
      </c>
      <c r="DC7" s="430"/>
      <c r="DD7" s="430"/>
      <c r="DE7" s="430"/>
      <c r="DF7" s="430"/>
      <c r="DG7" s="430"/>
      <c r="DH7" s="430"/>
      <c r="DI7" s="431"/>
      <c r="DJ7" s="186"/>
      <c r="DK7" s="186"/>
      <c r="DL7" s="186"/>
      <c r="DM7" s="186"/>
      <c r="DN7" s="186"/>
      <c r="DO7" s="186"/>
    </row>
    <row r="8" spans="1:119" ht="18.75" customHeight="1" thickBot="1">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93</v>
      </c>
      <c r="AV8" s="462"/>
      <c r="AW8" s="462"/>
      <c r="AX8" s="462"/>
      <c r="AY8" s="463" t="s">
        <v>108</v>
      </c>
      <c r="AZ8" s="464"/>
      <c r="BA8" s="464"/>
      <c r="BB8" s="464"/>
      <c r="BC8" s="464"/>
      <c r="BD8" s="464"/>
      <c r="BE8" s="464"/>
      <c r="BF8" s="464"/>
      <c r="BG8" s="464"/>
      <c r="BH8" s="464"/>
      <c r="BI8" s="464"/>
      <c r="BJ8" s="464"/>
      <c r="BK8" s="464"/>
      <c r="BL8" s="464"/>
      <c r="BM8" s="465"/>
      <c r="BN8" s="429">
        <v>465079</v>
      </c>
      <c r="BO8" s="430"/>
      <c r="BP8" s="430"/>
      <c r="BQ8" s="430"/>
      <c r="BR8" s="430"/>
      <c r="BS8" s="430"/>
      <c r="BT8" s="430"/>
      <c r="BU8" s="431"/>
      <c r="BV8" s="429">
        <v>476677</v>
      </c>
      <c r="BW8" s="430"/>
      <c r="BX8" s="430"/>
      <c r="BY8" s="430"/>
      <c r="BZ8" s="430"/>
      <c r="CA8" s="430"/>
      <c r="CB8" s="430"/>
      <c r="CC8" s="431"/>
      <c r="CD8" s="432" t="s">
        <v>109</v>
      </c>
      <c r="CE8" s="433"/>
      <c r="CF8" s="433"/>
      <c r="CG8" s="433"/>
      <c r="CH8" s="433"/>
      <c r="CI8" s="433"/>
      <c r="CJ8" s="433"/>
      <c r="CK8" s="433"/>
      <c r="CL8" s="433"/>
      <c r="CM8" s="433"/>
      <c r="CN8" s="433"/>
      <c r="CO8" s="433"/>
      <c r="CP8" s="433"/>
      <c r="CQ8" s="433"/>
      <c r="CR8" s="433"/>
      <c r="CS8" s="434"/>
      <c r="CT8" s="469">
        <v>0.68</v>
      </c>
      <c r="CU8" s="470"/>
      <c r="CV8" s="470"/>
      <c r="CW8" s="470"/>
      <c r="CX8" s="470"/>
      <c r="CY8" s="470"/>
      <c r="CZ8" s="470"/>
      <c r="DA8" s="471"/>
      <c r="DB8" s="469">
        <v>0.67</v>
      </c>
      <c r="DC8" s="470"/>
      <c r="DD8" s="470"/>
      <c r="DE8" s="470"/>
      <c r="DF8" s="470"/>
      <c r="DG8" s="470"/>
      <c r="DH8" s="470"/>
      <c r="DI8" s="471"/>
      <c r="DJ8" s="186"/>
      <c r="DK8" s="186"/>
      <c r="DL8" s="186"/>
      <c r="DM8" s="186"/>
      <c r="DN8" s="186"/>
      <c r="DO8" s="186"/>
    </row>
    <row r="9" spans="1:119" ht="18.75" customHeight="1" thickBot="1">
      <c r="A9" s="187"/>
      <c r="B9" s="423" t="s">
        <v>110</v>
      </c>
      <c r="C9" s="424"/>
      <c r="D9" s="424"/>
      <c r="E9" s="424"/>
      <c r="F9" s="424"/>
      <c r="G9" s="424"/>
      <c r="H9" s="424"/>
      <c r="I9" s="424"/>
      <c r="J9" s="424"/>
      <c r="K9" s="472"/>
      <c r="L9" s="473" t="s">
        <v>111</v>
      </c>
      <c r="M9" s="474"/>
      <c r="N9" s="474"/>
      <c r="O9" s="474"/>
      <c r="P9" s="474"/>
      <c r="Q9" s="475"/>
      <c r="R9" s="476">
        <v>27678</v>
      </c>
      <c r="S9" s="477"/>
      <c r="T9" s="477"/>
      <c r="U9" s="477"/>
      <c r="V9" s="478"/>
      <c r="W9" s="386" t="s">
        <v>112</v>
      </c>
      <c r="X9" s="387"/>
      <c r="Y9" s="387"/>
      <c r="Z9" s="387"/>
      <c r="AA9" s="387"/>
      <c r="AB9" s="387"/>
      <c r="AC9" s="387"/>
      <c r="AD9" s="387"/>
      <c r="AE9" s="387"/>
      <c r="AF9" s="387"/>
      <c r="AG9" s="387"/>
      <c r="AH9" s="387"/>
      <c r="AI9" s="387"/>
      <c r="AJ9" s="387"/>
      <c r="AK9" s="387"/>
      <c r="AL9" s="388"/>
      <c r="AM9" s="458" t="s">
        <v>113</v>
      </c>
      <c r="AN9" s="459"/>
      <c r="AO9" s="459"/>
      <c r="AP9" s="459"/>
      <c r="AQ9" s="459"/>
      <c r="AR9" s="459"/>
      <c r="AS9" s="459"/>
      <c r="AT9" s="460"/>
      <c r="AU9" s="461" t="s">
        <v>93</v>
      </c>
      <c r="AV9" s="462"/>
      <c r="AW9" s="462"/>
      <c r="AX9" s="462"/>
      <c r="AY9" s="463" t="s">
        <v>114</v>
      </c>
      <c r="AZ9" s="464"/>
      <c r="BA9" s="464"/>
      <c r="BB9" s="464"/>
      <c r="BC9" s="464"/>
      <c r="BD9" s="464"/>
      <c r="BE9" s="464"/>
      <c r="BF9" s="464"/>
      <c r="BG9" s="464"/>
      <c r="BH9" s="464"/>
      <c r="BI9" s="464"/>
      <c r="BJ9" s="464"/>
      <c r="BK9" s="464"/>
      <c r="BL9" s="464"/>
      <c r="BM9" s="465"/>
      <c r="BN9" s="429">
        <v>-11598</v>
      </c>
      <c r="BO9" s="430"/>
      <c r="BP9" s="430"/>
      <c r="BQ9" s="430"/>
      <c r="BR9" s="430"/>
      <c r="BS9" s="430"/>
      <c r="BT9" s="430"/>
      <c r="BU9" s="431"/>
      <c r="BV9" s="429">
        <v>176</v>
      </c>
      <c r="BW9" s="430"/>
      <c r="BX9" s="430"/>
      <c r="BY9" s="430"/>
      <c r="BZ9" s="430"/>
      <c r="CA9" s="430"/>
      <c r="CB9" s="430"/>
      <c r="CC9" s="431"/>
      <c r="CD9" s="432" t="s">
        <v>115</v>
      </c>
      <c r="CE9" s="433"/>
      <c r="CF9" s="433"/>
      <c r="CG9" s="433"/>
      <c r="CH9" s="433"/>
      <c r="CI9" s="433"/>
      <c r="CJ9" s="433"/>
      <c r="CK9" s="433"/>
      <c r="CL9" s="433"/>
      <c r="CM9" s="433"/>
      <c r="CN9" s="433"/>
      <c r="CO9" s="433"/>
      <c r="CP9" s="433"/>
      <c r="CQ9" s="433"/>
      <c r="CR9" s="433"/>
      <c r="CS9" s="434"/>
      <c r="CT9" s="426">
        <v>12.9</v>
      </c>
      <c r="CU9" s="427"/>
      <c r="CV9" s="427"/>
      <c r="CW9" s="427"/>
      <c r="CX9" s="427"/>
      <c r="CY9" s="427"/>
      <c r="CZ9" s="427"/>
      <c r="DA9" s="428"/>
      <c r="DB9" s="426">
        <v>11.7</v>
      </c>
      <c r="DC9" s="427"/>
      <c r="DD9" s="427"/>
      <c r="DE9" s="427"/>
      <c r="DF9" s="427"/>
      <c r="DG9" s="427"/>
      <c r="DH9" s="427"/>
      <c r="DI9" s="428"/>
      <c r="DJ9" s="186"/>
      <c r="DK9" s="186"/>
      <c r="DL9" s="186"/>
      <c r="DM9" s="186"/>
      <c r="DN9" s="186"/>
      <c r="DO9" s="186"/>
    </row>
    <row r="10" spans="1:119" ht="18.75" customHeight="1" thickBot="1">
      <c r="A10" s="187"/>
      <c r="B10" s="423"/>
      <c r="C10" s="424"/>
      <c r="D10" s="424"/>
      <c r="E10" s="424"/>
      <c r="F10" s="424"/>
      <c r="G10" s="424"/>
      <c r="H10" s="424"/>
      <c r="I10" s="424"/>
      <c r="J10" s="424"/>
      <c r="K10" s="472"/>
      <c r="L10" s="479" t="s">
        <v>116</v>
      </c>
      <c r="M10" s="459"/>
      <c r="N10" s="459"/>
      <c r="O10" s="459"/>
      <c r="P10" s="459"/>
      <c r="Q10" s="460"/>
      <c r="R10" s="480">
        <v>27205</v>
      </c>
      <c r="S10" s="481"/>
      <c r="T10" s="481"/>
      <c r="U10" s="481"/>
      <c r="V10" s="482"/>
      <c r="W10" s="417"/>
      <c r="X10" s="418"/>
      <c r="Y10" s="418"/>
      <c r="Z10" s="418"/>
      <c r="AA10" s="418"/>
      <c r="AB10" s="418"/>
      <c r="AC10" s="418"/>
      <c r="AD10" s="418"/>
      <c r="AE10" s="418"/>
      <c r="AF10" s="418"/>
      <c r="AG10" s="418"/>
      <c r="AH10" s="418"/>
      <c r="AI10" s="418"/>
      <c r="AJ10" s="418"/>
      <c r="AK10" s="418"/>
      <c r="AL10" s="421"/>
      <c r="AM10" s="458" t="s">
        <v>117</v>
      </c>
      <c r="AN10" s="459"/>
      <c r="AO10" s="459"/>
      <c r="AP10" s="459"/>
      <c r="AQ10" s="459"/>
      <c r="AR10" s="459"/>
      <c r="AS10" s="459"/>
      <c r="AT10" s="460"/>
      <c r="AU10" s="461" t="s">
        <v>93</v>
      </c>
      <c r="AV10" s="462"/>
      <c r="AW10" s="462"/>
      <c r="AX10" s="462"/>
      <c r="AY10" s="463" t="s">
        <v>118</v>
      </c>
      <c r="AZ10" s="464"/>
      <c r="BA10" s="464"/>
      <c r="BB10" s="464"/>
      <c r="BC10" s="464"/>
      <c r="BD10" s="464"/>
      <c r="BE10" s="464"/>
      <c r="BF10" s="464"/>
      <c r="BG10" s="464"/>
      <c r="BH10" s="464"/>
      <c r="BI10" s="464"/>
      <c r="BJ10" s="464"/>
      <c r="BK10" s="464"/>
      <c r="BL10" s="464"/>
      <c r="BM10" s="465"/>
      <c r="BN10" s="429">
        <v>423962</v>
      </c>
      <c r="BO10" s="430"/>
      <c r="BP10" s="430"/>
      <c r="BQ10" s="430"/>
      <c r="BR10" s="430"/>
      <c r="BS10" s="430"/>
      <c r="BT10" s="430"/>
      <c r="BU10" s="431"/>
      <c r="BV10" s="429">
        <v>498132</v>
      </c>
      <c r="BW10" s="430"/>
      <c r="BX10" s="430"/>
      <c r="BY10" s="430"/>
      <c r="BZ10" s="430"/>
      <c r="CA10" s="430"/>
      <c r="CB10" s="430"/>
      <c r="CC10" s="431"/>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3"/>
      <c r="C11" s="424"/>
      <c r="D11" s="424"/>
      <c r="E11" s="424"/>
      <c r="F11" s="424"/>
      <c r="G11" s="424"/>
      <c r="H11" s="424"/>
      <c r="I11" s="424"/>
      <c r="J11" s="424"/>
      <c r="K11" s="472"/>
      <c r="L11" s="483" t="s">
        <v>120</v>
      </c>
      <c r="M11" s="484"/>
      <c r="N11" s="484"/>
      <c r="O11" s="484"/>
      <c r="P11" s="484"/>
      <c r="Q11" s="485"/>
      <c r="R11" s="486" t="s">
        <v>121</v>
      </c>
      <c r="S11" s="487"/>
      <c r="T11" s="487"/>
      <c r="U11" s="487"/>
      <c r="V11" s="488"/>
      <c r="W11" s="417"/>
      <c r="X11" s="418"/>
      <c r="Y11" s="418"/>
      <c r="Z11" s="418"/>
      <c r="AA11" s="418"/>
      <c r="AB11" s="418"/>
      <c r="AC11" s="418"/>
      <c r="AD11" s="418"/>
      <c r="AE11" s="418"/>
      <c r="AF11" s="418"/>
      <c r="AG11" s="418"/>
      <c r="AH11" s="418"/>
      <c r="AI11" s="418"/>
      <c r="AJ11" s="418"/>
      <c r="AK11" s="418"/>
      <c r="AL11" s="421"/>
      <c r="AM11" s="458" t="s">
        <v>122</v>
      </c>
      <c r="AN11" s="459"/>
      <c r="AO11" s="459"/>
      <c r="AP11" s="459"/>
      <c r="AQ11" s="459"/>
      <c r="AR11" s="459"/>
      <c r="AS11" s="459"/>
      <c r="AT11" s="460"/>
      <c r="AU11" s="461" t="s">
        <v>93</v>
      </c>
      <c r="AV11" s="462"/>
      <c r="AW11" s="462"/>
      <c r="AX11" s="462"/>
      <c r="AY11" s="463" t="s">
        <v>123</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124</v>
      </c>
      <c r="CE11" s="433"/>
      <c r="CF11" s="433"/>
      <c r="CG11" s="433"/>
      <c r="CH11" s="433"/>
      <c r="CI11" s="433"/>
      <c r="CJ11" s="433"/>
      <c r="CK11" s="433"/>
      <c r="CL11" s="433"/>
      <c r="CM11" s="433"/>
      <c r="CN11" s="433"/>
      <c r="CO11" s="433"/>
      <c r="CP11" s="433"/>
      <c r="CQ11" s="433"/>
      <c r="CR11" s="433"/>
      <c r="CS11" s="434"/>
      <c r="CT11" s="469" t="s">
        <v>125</v>
      </c>
      <c r="CU11" s="470"/>
      <c r="CV11" s="470"/>
      <c r="CW11" s="470"/>
      <c r="CX11" s="470"/>
      <c r="CY11" s="470"/>
      <c r="CZ11" s="470"/>
      <c r="DA11" s="471"/>
      <c r="DB11" s="469" t="s">
        <v>125</v>
      </c>
      <c r="DC11" s="470"/>
      <c r="DD11" s="470"/>
      <c r="DE11" s="470"/>
      <c r="DF11" s="470"/>
      <c r="DG11" s="470"/>
      <c r="DH11" s="470"/>
      <c r="DI11" s="471"/>
      <c r="DJ11" s="186"/>
      <c r="DK11" s="186"/>
      <c r="DL11" s="186"/>
      <c r="DM11" s="186"/>
      <c r="DN11" s="186"/>
      <c r="DO11" s="186"/>
    </row>
    <row r="12" spans="1:119" ht="18.75" customHeight="1">
      <c r="A12" s="187"/>
      <c r="B12" s="489" t="s">
        <v>126</v>
      </c>
      <c r="C12" s="490"/>
      <c r="D12" s="490"/>
      <c r="E12" s="490"/>
      <c r="F12" s="490"/>
      <c r="G12" s="490"/>
      <c r="H12" s="490"/>
      <c r="I12" s="490"/>
      <c r="J12" s="490"/>
      <c r="K12" s="491"/>
      <c r="L12" s="498" t="s">
        <v>127</v>
      </c>
      <c r="M12" s="499"/>
      <c r="N12" s="499"/>
      <c r="O12" s="499"/>
      <c r="P12" s="499"/>
      <c r="Q12" s="500"/>
      <c r="R12" s="501">
        <v>27377</v>
      </c>
      <c r="S12" s="502"/>
      <c r="T12" s="502"/>
      <c r="U12" s="502"/>
      <c r="V12" s="503"/>
      <c r="W12" s="504" t="s">
        <v>1</v>
      </c>
      <c r="X12" s="462"/>
      <c r="Y12" s="462"/>
      <c r="Z12" s="462"/>
      <c r="AA12" s="462"/>
      <c r="AB12" s="505"/>
      <c r="AC12" s="506" t="s">
        <v>128</v>
      </c>
      <c r="AD12" s="507"/>
      <c r="AE12" s="507"/>
      <c r="AF12" s="507"/>
      <c r="AG12" s="508"/>
      <c r="AH12" s="506" t="s">
        <v>129</v>
      </c>
      <c r="AI12" s="507"/>
      <c r="AJ12" s="507"/>
      <c r="AK12" s="507"/>
      <c r="AL12" s="509"/>
      <c r="AM12" s="458" t="s">
        <v>130</v>
      </c>
      <c r="AN12" s="459"/>
      <c r="AO12" s="459"/>
      <c r="AP12" s="459"/>
      <c r="AQ12" s="459"/>
      <c r="AR12" s="459"/>
      <c r="AS12" s="459"/>
      <c r="AT12" s="460"/>
      <c r="AU12" s="461" t="s">
        <v>131</v>
      </c>
      <c r="AV12" s="462"/>
      <c r="AW12" s="462"/>
      <c r="AX12" s="462"/>
      <c r="AY12" s="463" t="s">
        <v>132</v>
      </c>
      <c r="AZ12" s="464"/>
      <c r="BA12" s="464"/>
      <c r="BB12" s="464"/>
      <c r="BC12" s="464"/>
      <c r="BD12" s="464"/>
      <c r="BE12" s="464"/>
      <c r="BF12" s="464"/>
      <c r="BG12" s="464"/>
      <c r="BH12" s="464"/>
      <c r="BI12" s="464"/>
      <c r="BJ12" s="464"/>
      <c r="BK12" s="464"/>
      <c r="BL12" s="464"/>
      <c r="BM12" s="465"/>
      <c r="BN12" s="429">
        <v>1011973</v>
      </c>
      <c r="BO12" s="430"/>
      <c r="BP12" s="430"/>
      <c r="BQ12" s="430"/>
      <c r="BR12" s="430"/>
      <c r="BS12" s="430"/>
      <c r="BT12" s="430"/>
      <c r="BU12" s="431"/>
      <c r="BV12" s="429">
        <v>475262</v>
      </c>
      <c r="BW12" s="430"/>
      <c r="BX12" s="430"/>
      <c r="BY12" s="430"/>
      <c r="BZ12" s="430"/>
      <c r="CA12" s="430"/>
      <c r="CB12" s="430"/>
      <c r="CC12" s="431"/>
      <c r="CD12" s="432" t="s">
        <v>133</v>
      </c>
      <c r="CE12" s="433"/>
      <c r="CF12" s="433"/>
      <c r="CG12" s="433"/>
      <c r="CH12" s="433"/>
      <c r="CI12" s="433"/>
      <c r="CJ12" s="433"/>
      <c r="CK12" s="433"/>
      <c r="CL12" s="433"/>
      <c r="CM12" s="433"/>
      <c r="CN12" s="433"/>
      <c r="CO12" s="433"/>
      <c r="CP12" s="433"/>
      <c r="CQ12" s="433"/>
      <c r="CR12" s="433"/>
      <c r="CS12" s="434"/>
      <c r="CT12" s="469" t="s">
        <v>134</v>
      </c>
      <c r="CU12" s="470"/>
      <c r="CV12" s="470"/>
      <c r="CW12" s="470"/>
      <c r="CX12" s="470"/>
      <c r="CY12" s="470"/>
      <c r="CZ12" s="470"/>
      <c r="DA12" s="471"/>
      <c r="DB12" s="469" t="s">
        <v>125</v>
      </c>
      <c r="DC12" s="470"/>
      <c r="DD12" s="470"/>
      <c r="DE12" s="470"/>
      <c r="DF12" s="470"/>
      <c r="DG12" s="470"/>
      <c r="DH12" s="470"/>
      <c r="DI12" s="471"/>
      <c r="DJ12" s="186"/>
      <c r="DK12" s="186"/>
      <c r="DL12" s="186"/>
      <c r="DM12" s="186"/>
      <c r="DN12" s="186"/>
      <c r="DO12" s="186"/>
    </row>
    <row r="13" spans="1:119" ht="18.75" customHeight="1">
      <c r="A13" s="187"/>
      <c r="B13" s="492"/>
      <c r="C13" s="493"/>
      <c r="D13" s="493"/>
      <c r="E13" s="493"/>
      <c r="F13" s="493"/>
      <c r="G13" s="493"/>
      <c r="H13" s="493"/>
      <c r="I13" s="493"/>
      <c r="J13" s="493"/>
      <c r="K13" s="494"/>
      <c r="L13" s="197"/>
      <c r="M13" s="520" t="s">
        <v>135</v>
      </c>
      <c r="N13" s="521"/>
      <c r="O13" s="521"/>
      <c r="P13" s="521"/>
      <c r="Q13" s="522"/>
      <c r="R13" s="513">
        <v>27266</v>
      </c>
      <c r="S13" s="514"/>
      <c r="T13" s="514"/>
      <c r="U13" s="514"/>
      <c r="V13" s="515"/>
      <c r="W13" s="445" t="s">
        <v>136</v>
      </c>
      <c r="X13" s="446"/>
      <c r="Y13" s="446"/>
      <c r="Z13" s="446"/>
      <c r="AA13" s="446"/>
      <c r="AB13" s="436"/>
      <c r="AC13" s="480">
        <v>1237</v>
      </c>
      <c r="AD13" s="481"/>
      <c r="AE13" s="481"/>
      <c r="AF13" s="481"/>
      <c r="AG13" s="523"/>
      <c r="AH13" s="480">
        <v>1260</v>
      </c>
      <c r="AI13" s="481"/>
      <c r="AJ13" s="481"/>
      <c r="AK13" s="481"/>
      <c r="AL13" s="482"/>
      <c r="AM13" s="458" t="s">
        <v>137</v>
      </c>
      <c r="AN13" s="459"/>
      <c r="AO13" s="459"/>
      <c r="AP13" s="459"/>
      <c r="AQ13" s="459"/>
      <c r="AR13" s="459"/>
      <c r="AS13" s="459"/>
      <c r="AT13" s="460"/>
      <c r="AU13" s="461" t="s">
        <v>131</v>
      </c>
      <c r="AV13" s="462"/>
      <c r="AW13" s="462"/>
      <c r="AX13" s="462"/>
      <c r="AY13" s="463" t="s">
        <v>138</v>
      </c>
      <c r="AZ13" s="464"/>
      <c r="BA13" s="464"/>
      <c r="BB13" s="464"/>
      <c r="BC13" s="464"/>
      <c r="BD13" s="464"/>
      <c r="BE13" s="464"/>
      <c r="BF13" s="464"/>
      <c r="BG13" s="464"/>
      <c r="BH13" s="464"/>
      <c r="BI13" s="464"/>
      <c r="BJ13" s="464"/>
      <c r="BK13" s="464"/>
      <c r="BL13" s="464"/>
      <c r="BM13" s="465"/>
      <c r="BN13" s="429">
        <v>-599609</v>
      </c>
      <c r="BO13" s="430"/>
      <c r="BP13" s="430"/>
      <c r="BQ13" s="430"/>
      <c r="BR13" s="430"/>
      <c r="BS13" s="430"/>
      <c r="BT13" s="430"/>
      <c r="BU13" s="431"/>
      <c r="BV13" s="429">
        <v>23046</v>
      </c>
      <c r="BW13" s="430"/>
      <c r="BX13" s="430"/>
      <c r="BY13" s="430"/>
      <c r="BZ13" s="430"/>
      <c r="CA13" s="430"/>
      <c r="CB13" s="430"/>
      <c r="CC13" s="431"/>
      <c r="CD13" s="432" t="s">
        <v>139</v>
      </c>
      <c r="CE13" s="433"/>
      <c r="CF13" s="433"/>
      <c r="CG13" s="433"/>
      <c r="CH13" s="433"/>
      <c r="CI13" s="433"/>
      <c r="CJ13" s="433"/>
      <c r="CK13" s="433"/>
      <c r="CL13" s="433"/>
      <c r="CM13" s="433"/>
      <c r="CN13" s="433"/>
      <c r="CO13" s="433"/>
      <c r="CP13" s="433"/>
      <c r="CQ13" s="433"/>
      <c r="CR13" s="433"/>
      <c r="CS13" s="434"/>
      <c r="CT13" s="426">
        <v>13.9</v>
      </c>
      <c r="CU13" s="427"/>
      <c r="CV13" s="427"/>
      <c r="CW13" s="427"/>
      <c r="CX13" s="427"/>
      <c r="CY13" s="427"/>
      <c r="CZ13" s="427"/>
      <c r="DA13" s="428"/>
      <c r="DB13" s="426">
        <v>12.9</v>
      </c>
      <c r="DC13" s="427"/>
      <c r="DD13" s="427"/>
      <c r="DE13" s="427"/>
      <c r="DF13" s="427"/>
      <c r="DG13" s="427"/>
      <c r="DH13" s="427"/>
      <c r="DI13" s="428"/>
      <c r="DJ13" s="186"/>
      <c r="DK13" s="186"/>
      <c r="DL13" s="186"/>
      <c r="DM13" s="186"/>
      <c r="DN13" s="186"/>
      <c r="DO13" s="186"/>
    </row>
    <row r="14" spans="1:119" ht="18.75" customHeight="1" thickBot="1">
      <c r="A14" s="187"/>
      <c r="B14" s="492"/>
      <c r="C14" s="493"/>
      <c r="D14" s="493"/>
      <c r="E14" s="493"/>
      <c r="F14" s="493"/>
      <c r="G14" s="493"/>
      <c r="H14" s="493"/>
      <c r="I14" s="493"/>
      <c r="J14" s="493"/>
      <c r="K14" s="494"/>
      <c r="L14" s="510" t="s">
        <v>140</v>
      </c>
      <c r="M14" s="511"/>
      <c r="N14" s="511"/>
      <c r="O14" s="511"/>
      <c r="P14" s="511"/>
      <c r="Q14" s="512"/>
      <c r="R14" s="513">
        <v>27319</v>
      </c>
      <c r="S14" s="514"/>
      <c r="T14" s="514"/>
      <c r="U14" s="514"/>
      <c r="V14" s="515"/>
      <c r="W14" s="419"/>
      <c r="X14" s="420"/>
      <c r="Y14" s="420"/>
      <c r="Z14" s="420"/>
      <c r="AA14" s="420"/>
      <c r="AB14" s="409"/>
      <c r="AC14" s="516">
        <v>8.9</v>
      </c>
      <c r="AD14" s="517"/>
      <c r="AE14" s="517"/>
      <c r="AF14" s="517"/>
      <c r="AG14" s="518"/>
      <c r="AH14" s="516">
        <v>9.1999999999999993</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141</v>
      </c>
      <c r="CE14" s="525"/>
      <c r="CF14" s="525"/>
      <c r="CG14" s="525"/>
      <c r="CH14" s="525"/>
      <c r="CI14" s="525"/>
      <c r="CJ14" s="525"/>
      <c r="CK14" s="525"/>
      <c r="CL14" s="525"/>
      <c r="CM14" s="525"/>
      <c r="CN14" s="525"/>
      <c r="CO14" s="525"/>
      <c r="CP14" s="525"/>
      <c r="CQ14" s="525"/>
      <c r="CR14" s="525"/>
      <c r="CS14" s="526"/>
      <c r="CT14" s="527">
        <v>143.9</v>
      </c>
      <c r="CU14" s="528"/>
      <c r="CV14" s="528"/>
      <c r="CW14" s="528"/>
      <c r="CX14" s="528"/>
      <c r="CY14" s="528"/>
      <c r="CZ14" s="528"/>
      <c r="DA14" s="529"/>
      <c r="DB14" s="527">
        <v>119.1</v>
      </c>
      <c r="DC14" s="528"/>
      <c r="DD14" s="528"/>
      <c r="DE14" s="528"/>
      <c r="DF14" s="528"/>
      <c r="DG14" s="528"/>
      <c r="DH14" s="528"/>
      <c r="DI14" s="529"/>
      <c r="DJ14" s="186"/>
      <c r="DK14" s="186"/>
      <c r="DL14" s="186"/>
      <c r="DM14" s="186"/>
      <c r="DN14" s="186"/>
      <c r="DO14" s="186"/>
    </row>
    <row r="15" spans="1:119" ht="18.75" customHeight="1">
      <c r="A15" s="187"/>
      <c r="B15" s="492"/>
      <c r="C15" s="493"/>
      <c r="D15" s="493"/>
      <c r="E15" s="493"/>
      <c r="F15" s="493"/>
      <c r="G15" s="493"/>
      <c r="H15" s="493"/>
      <c r="I15" s="493"/>
      <c r="J15" s="493"/>
      <c r="K15" s="494"/>
      <c r="L15" s="197"/>
      <c r="M15" s="520" t="s">
        <v>142</v>
      </c>
      <c r="N15" s="521"/>
      <c r="O15" s="521"/>
      <c r="P15" s="521"/>
      <c r="Q15" s="522"/>
      <c r="R15" s="513">
        <v>27239</v>
      </c>
      <c r="S15" s="514"/>
      <c r="T15" s="514"/>
      <c r="U15" s="514"/>
      <c r="V15" s="515"/>
      <c r="W15" s="445" t="s">
        <v>143</v>
      </c>
      <c r="X15" s="446"/>
      <c r="Y15" s="446"/>
      <c r="Z15" s="446"/>
      <c r="AA15" s="446"/>
      <c r="AB15" s="436"/>
      <c r="AC15" s="480">
        <v>2333</v>
      </c>
      <c r="AD15" s="481"/>
      <c r="AE15" s="481"/>
      <c r="AF15" s="481"/>
      <c r="AG15" s="523"/>
      <c r="AH15" s="480">
        <v>2410</v>
      </c>
      <c r="AI15" s="481"/>
      <c r="AJ15" s="481"/>
      <c r="AK15" s="481"/>
      <c r="AL15" s="482"/>
      <c r="AM15" s="458"/>
      <c r="AN15" s="459"/>
      <c r="AO15" s="459"/>
      <c r="AP15" s="459"/>
      <c r="AQ15" s="459"/>
      <c r="AR15" s="459"/>
      <c r="AS15" s="459"/>
      <c r="AT15" s="460"/>
      <c r="AU15" s="461"/>
      <c r="AV15" s="462"/>
      <c r="AW15" s="462"/>
      <c r="AX15" s="462"/>
      <c r="AY15" s="389" t="s">
        <v>144</v>
      </c>
      <c r="AZ15" s="390"/>
      <c r="BA15" s="390"/>
      <c r="BB15" s="390"/>
      <c r="BC15" s="390"/>
      <c r="BD15" s="390"/>
      <c r="BE15" s="390"/>
      <c r="BF15" s="390"/>
      <c r="BG15" s="390"/>
      <c r="BH15" s="390"/>
      <c r="BI15" s="390"/>
      <c r="BJ15" s="390"/>
      <c r="BK15" s="390"/>
      <c r="BL15" s="390"/>
      <c r="BM15" s="391"/>
      <c r="BN15" s="392">
        <v>3587046</v>
      </c>
      <c r="BO15" s="393"/>
      <c r="BP15" s="393"/>
      <c r="BQ15" s="393"/>
      <c r="BR15" s="393"/>
      <c r="BS15" s="393"/>
      <c r="BT15" s="393"/>
      <c r="BU15" s="394"/>
      <c r="BV15" s="392">
        <v>3539852</v>
      </c>
      <c r="BW15" s="393"/>
      <c r="BX15" s="393"/>
      <c r="BY15" s="393"/>
      <c r="BZ15" s="393"/>
      <c r="CA15" s="393"/>
      <c r="CB15" s="393"/>
      <c r="CC15" s="394"/>
      <c r="CD15" s="530" t="s">
        <v>145</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2"/>
      <c r="C16" s="493"/>
      <c r="D16" s="493"/>
      <c r="E16" s="493"/>
      <c r="F16" s="493"/>
      <c r="G16" s="493"/>
      <c r="H16" s="493"/>
      <c r="I16" s="493"/>
      <c r="J16" s="493"/>
      <c r="K16" s="494"/>
      <c r="L16" s="510" t="s">
        <v>146</v>
      </c>
      <c r="M16" s="541"/>
      <c r="N16" s="541"/>
      <c r="O16" s="541"/>
      <c r="P16" s="541"/>
      <c r="Q16" s="542"/>
      <c r="R16" s="533" t="s">
        <v>147</v>
      </c>
      <c r="S16" s="534"/>
      <c r="T16" s="534"/>
      <c r="U16" s="534"/>
      <c r="V16" s="535"/>
      <c r="W16" s="419"/>
      <c r="X16" s="420"/>
      <c r="Y16" s="420"/>
      <c r="Z16" s="420"/>
      <c r="AA16" s="420"/>
      <c r="AB16" s="409"/>
      <c r="AC16" s="516">
        <v>16.8</v>
      </c>
      <c r="AD16" s="517"/>
      <c r="AE16" s="517"/>
      <c r="AF16" s="517"/>
      <c r="AG16" s="518"/>
      <c r="AH16" s="516">
        <v>17.600000000000001</v>
      </c>
      <c r="AI16" s="517"/>
      <c r="AJ16" s="517"/>
      <c r="AK16" s="517"/>
      <c r="AL16" s="519"/>
      <c r="AM16" s="458"/>
      <c r="AN16" s="459"/>
      <c r="AO16" s="459"/>
      <c r="AP16" s="459"/>
      <c r="AQ16" s="459"/>
      <c r="AR16" s="459"/>
      <c r="AS16" s="459"/>
      <c r="AT16" s="460"/>
      <c r="AU16" s="461"/>
      <c r="AV16" s="462"/>
      <c r="AW16" s="462"/>
      <c r="AX16" s="462"/>
      <c r="AY16" s="463" t="s">
        <v>148</v>
      </c>
      <c r="AZ16" s="464"/>
      <c r="BA16" s="464"/>
      <c r="BB16" s="464"/>
      <c r="BC16" s="464"/>
      <c r="BD16" s="464"/>
      <c r="BE16" s="464"/>
      <c r="BF16" s="464"/>
      <c r="BG16" s="464"/>
      <c r="BH16" s="464"/>
      <c r="BI16" s="464"/>
      <c r="BJ16" s="464"/>
      <c r="BK16" s="464"/>
      <c r="BL16" s="464"/>
      <c r="BM16" s="465"/>
      <c r="BN16" s="429">
        <v>5233833</v>
      </c>
      <c r="BO16" s="430"/>
      <c r="BP16" s="430"/>
      <c r="BQ16" s="430"/>
      <c r="BR16" s="430"/>
      <c r="BS16" s="430"/>
      <c r="BT16" s="430"/>
      <c r="BU16" s="431"/>
      <c r="BV16" s="429">
        <v>5180793</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c r="A17" s="187"/>
      <c r="B17" s="495"/>
      <c r="C17" s="496"/>
      <c r="D17" s="496"/>
      <c r="E17" s="496"/>
      <c r="F17" s="496"/>
      <c r="G17" s="496"/>
      <c r="H17" s="496"/>
      <c r="I17" s="496"/>
      <c r="J17" s="496"/>
      <c r="K17" s="497"/>
      <c r="L17" s="202"/>
      <c r="M17" s="536" t="s">
        <v>149</v>
      </c>
      <c r="N17" s="537"/>
      <c r="O17" s="537"/>
      <c r="P17" s="537"/>
      <c r="Q17" s="538"/>
      <c r="R17" s="533" t="s">
        <v>150</v>
      </c>
      <c r="S17" s="534"/>
      <c r="T17" s="534"/>
      <c r="U17" s="534"/>
      <c r="V17" s="535"/>
      <c r="W17" s="445" t="s">
        <v>151</v>
      </c>
      <c r="X17" s="446"/>
      <c r="Y17" s="446"/>
      <c r="Z17" s="446"/>
      <c r="AA17" s="446"/>
      <c r="AB17" s="436"/>
      <c r="AC17" s="480">
        <v>10298</v>
      </c>
      <c r="AD17" s="481"/>
      <c r="AE17" s="481"/>
      <c r="AF17" s="481"/>
      <c r="AG17" s="523"/>
      <c r="AH17" s="480">
        <v>10046</v>
      </c>
      <c r="AI17" s="481"/>
      <c r="AJ17" s="481"/>
      <c r="AK17" s="481"/>
      <c r="AL17" s="482"/>
      <c r="AM17" s="458"/>
      <c r="AN17" s="459"/>
      <c r="AO17" s="459"/>
      <c r="AP17" s="459"/>
      <c r="AQ17" s="459"/>
      <c r="AR17" s="459"/>
      <c r="AS17" s="459"/>
      <c r="AT17" s="460"/>
      <c r="AU17" s="461"/>
      <c r="AV17" s="462"/>
      <c r="AW17" s="462"/>
      <c r="AX17" s="462"/>
      <c r="AY17" s="463" t="s">
        <v>152</v>
      </c>
      <c r="AZ17" s="464"/>
      <c r="BA17" s="464"/>
      <c r="BB17" s="464"/>
      <c r="BC17" s="464"/>
      <c r="BD17" s="464"/>
      <c r="BE17" s="464"/>
      <c r="BF17" s="464"/>
      <c r="BG17" s="464"/>
      <c r="BH17" s="464"/>
      <c r="BI17" s="464"/>
      <c r="BJ17" s="464"/>
      <c r="BK17" s="464"/>
      <c r="BL17" s="464"/>
      <c r="BM17" s="465"/>
      <c r="BN17" s="429">
        <v>4557570</v>
      </c>
      <c r="BO17" s="430"/>
      <c r="BP17" s="430"/>
      <c r="BQ17" s="430"/>
      <c r="BR17" s="430"/>
      <c r="BS17" s="430"/>
      <c r="BT17" s="430"/>
      <c r="BU17" s="431"/>
      <c r="BV17" s="429">
        <v>4491173</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c r="A18" s="187"/>
      <c r="B18" s="543" t="s">
        <v>153</v>
      </c>
      <c r="C18" s="472"/>
      <c r="D18" s="472"/>
      <c r="E18" s="544"/>
      <c r="F18" s="544"/>
      <c r="G18" s="544"/>
      <c r="H18" s="544"/>
      <c r="I18" s="544"/>
      <c r="J18" s="544"/>
      <c r="K18" s="544"/>
      <c r="L18" s="545">
        <v>67.319999999999993</v>
      </c>
      <c r="M18" s="545"/>
      <c r="N18" s="545"/>
      <c r="O18" s="545"/>
      <c r="P18" s="545"/>
      <c r="Q18" s="545"/>
      <c r="R18" s="546"/>
      <c r="S18" s="546"/>
      <c r="T18" s="546"/>
      <c r="U18" s="546"/>
      <c r="V18" s="547"/>
      <c r="W18" s="447"/>
      <c r="X18" s="448"/>
      <c r="Y18" s="448"/>
      <c r="Z18" s="448"/>
      <c r="AA18" s="448"/>
      <c r="AB18" s="439"/>
      <c r="AC18" s="548">
        <v>74.3</v>
      </c>
      <c r="AD18" s="549"/>
      <c r="AE18" s="549"/>
      <c r="AF18" s="549"/>
      <c r="AG18" s="550"/>
      <c r="AH18" s="548">
        <v>73.2</v>
      </c>
      <c r="AI18" s="549"/>
      <c r="AJ18" s="549"/>
      <c r="AK18" s="549"/>
      <c r="AL18" s="551"/>
      <c r="AM18" s="458"/>
      <c r="AN18" s="459"/>
      <c r="AO18" s="459"/>
      <c r="AP18" s="459"/>
      <c r="AQ18" s="459"/>
      <c r="AR18" s="459"/>
      <c r="AS18" s="459"/>
      <c r="AT18" s="460"/>
      <c r="AU18" s="461"/>
      <c r="AV18" s="462"/>
      <c r="AW18" s="462"/>
      <c r="AX18" s="462"/>
      <c r="AY18" s="463" t="s">
        <v>154</v>
      </c>
      <c r="AZ18" s="464"/>
      <c r="BA18" s="464"/>
      <c r="BB18" s="464"/>
      <c r="BC18" s="464"/>
      <c r="BD18" s="464"/>
      <c r="BE18" s="464"/>
      <c r="BF18" s="464"/>
      <c r="BG18" s="464"/>
      <c r="BH18" s="464"/>
      <c r="BI18" s="464"/>
      <c r="BJ18" s="464"/>
      <c r="BK18" s="464"/>
      <c r="BL18" s="464"/>
      <c r="BM18" s="465"/>
      <c r="BN18" s="429">
        <v>6571631</v>
      </c>
      <c r="BO18" s="430"/>
      <c r="BP18" s="430"/>
      <c r="BQ18" s="430"/>
      <c r="BR18" s="430"/>
      <c r="BS18" s="430"/>
      <c r="BT18" s="430"/>
      <c r="BU18" s="431"/>
      <c r="BV18" s="429">
        <v>6509665</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c r="A19" s="187"/>
      <c r="B19" s="543" t="s">
        <v>155</v>
      </c>
      <c r="C19" s="472"/>
      <c r="D19" s="472"/>
      <c r="E19" s="544"/>
      <c r="F19" s="544"/>
      <c r="G19" s="544"/>
      <c r="H19" s="544"/>
      <c r="I19" s="544"/>
      <c r="J19" s="544"/>
      <c r="K19" s="544"/>
      <c r="L19" s="552">
        <v>411</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156</v>
      </c>
      <c r="AZ19" s="464"/>
      <c r="BA19" s="464"/>
      <c r="BB19" s="464"/>
      <c r="BC19" s="464"/>
      <c r="BD19" s="464"/>
      <c r="BE19" s="464"/>
      <c r="BF19" s="464"/>
      <c r="BG19" s="464"/>
      <c r="BH19" s="464"/>
      <c r="BI19" s="464"/>
      <c r="BJ19" s="464"/>
      <c r="BK19" s="464"/>
      <c r="BL19" s="464"/>
      <c r="BM19" s="465"/>
      <c r="BN19" s="429">
        <v>9330376</v>
      </c>
      <c r="BO19" s="430"/>
      <c r="BP19" s="430"/>
      <c r="BQ19" s="430"/>
      <c r="BR19" s="430"/>
      <c r="BS19" s="430"/>
      <c r="BT19" s="430"/>
      <c r="BU19" s="431"/>
      <c r="BV19" s="429">
        <v>9667477</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c r="A20" s="187"/>
      <c r="B20" s="543" t="s">
        <v>157</v>
      </c>
      <c r="C20" s="472"/>
      <c r="D20" s="472"/>
      <c r="E20" s="544"/>
      <c r="F20" s="544"/>
      <c r="G20" s="544"/>
      <c r="H20" s="544"/>
      <c r="I20" s="544"/>
      <c r="J20" s="544"/>
      <c r="K20" s="544"/>
      <c r="L20" s="552">
        <v>9902</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c r="A21" s="187"/>
      <c r="B21" s="563" t="s">
        <v>158</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c r="A22" s="187"/>
      <c r="B22" s="566" t="s">
        <v>159</v>
      </c>
      <c r="C22" s="567"/>
      <c r="D22" s="568"/>
      <c r="E22" s="441" t="s">
        <v>1</v>
      </c>
      <c r="F22" s="446"/>
      <c r="G22" s="446"/>
      <c r="H22" s="446"/>
      <c r="I22" s="446"/>
      <c r="J22" s="446"/>
      <c r="K22" s="436"/>
      <c r="L22" s="441" t="s">
        <v>160</v>
      </c>
      <c r="M22" s="446"/>
      <c r="N22" s="446"/>
      <c r="O22" s="446"/>
      <c r="P22" s="436"/>
      <c r="Q22" s="575" t="s">
        <v>161</v>
      </c>
      <c r="R22" s="576"/>
      <c r="S22" s="576"/>
      <c r="T22" s="576"/>
      <c r="U22" s="576"/>
      <c r="V22" s="577"/>
      <c r="W22" s="581" t="s">
        <v>162</v>
      </c>
      <c r="X22" s="567"/>
      <c r="Y22" s="568"/>
      <c r="Z22" s="441" t="s">
        <v>1</v>
      </c>
      <c r="AA22" s="446"/>
      <c r="AB22" s="446"/>
      <c r="AC22" s="446"/>
      <c r="AD22" s="446"/>
      <c r="AE22" s="446"/>
      <c r="AF22" s="446"/>
      <c r="AG22" s="436"/>
      <c r="AH22" s="594" t="s">
        <v>163</v>
      </c>
      <c r="AI22" s="446"/>
      <c r="AJ22" s="446"/>
      <c r="AK22" s="446"/>
      <c r="AL22" s="436"/>
      <c r="AM22" s="594" t="s">
        <v>164</v>
      </c>
      <c r="AN22" s="595"/>
      <c r="AO22" s="595"/>
      <c r="AP22" s="595"/>
      <c r="AQ22" s="595"/>
      <c r="AR22" s="596"/>
      <c r="AS22" s="575" t="s">
        <v>161</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165</v>
      </c>
      <c r="AZ23" s="390"/>
      <c r="BA23" s="390"/>
      <c r="BB23" s="390"/>
      <c r="BC23" s="390"/>
      <c r="BD23" s="390"/>
      <c r="BE23" s="390"/>
      <c r="BF23" s="390"/>
      <c r="BG23" s="390"/>
      <c r="BH23" s="390"/>
      <c r="BI23" s="390"/>
      <c r="BJ23" s="390"/>
      <c r="BK23" s="390"/>
      <c r="BL23" s="390"/>
      <c r="BM23" s="391"/>
      <c r="BN23" s="429">
        <v>13360158</v>
      </c>
      <c r="BO23" s="430"/>
      <c r="BP23" s="430"/>
      <c r="BQ23" s="430"/>
      <c r="BR23" s="430"/>
      <c r="BS23" s="430"/>
      <c r="BT23" s="430"/>
      <c r="BU23" s="431"/>
      <c r="BV23" s="429">
        <v>12942109</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c r="A24" s="187"/>
      <c r="B24" s="569"/>
      <c r="C24" s="570"/>
      <c r="D24" s="571"/>
      <c r="E24" s="479" t="s">
        <v>166</v>
      </c>
      <c r="F24" s="459"/>
      <c r="G24" s="459"/>
      <c r="H24" s="459"/>
      <c r="I24" s="459"/>
      <c r="J24" s="459"/>
      <c r="K24" s="460"/>
      <c r="L24" s="480">
        <v>1</v>
      </c>
      <c r="M24" s="481"/>
      <c r="N24" s="481"/>
      <c r="O24" s="481"/>
      <c r="P24" s="523"/>
      <c r="Q24" s="480">
        <v>7700</v>
      </c>
      <c r="R24" s="481"/>
      <c r="S24" s="481"/>
      <c r="T24" s="481"/>
      <c r="U24" s="481"/>
      <c r="V24" s="523"/>
      <c r="W24" s="582"/>
      <c r="X24" s="570"/>
      <c r="Y24" s="571"/>
      <c r="Z24" s="479" t="s">
        <v>167</v>
      </c>
      <c r="AA24" s="459"/>
      <c r="AB24" s="459"/>
      <c r="AC24" s="459"/>
      <c r="AD24" s="459"/>
      <c r="AE24" s="459"/>
      <c r="AF24" s="459"/>
      <c r="AG24" s="460"/>
      <c r="AH24" s="480">
        <v>159</v>
      </c>
      <c r="AI24" s="481"/>
      <c r="AJ24" s="481"/>
      <c r="AK24" s="481"/>
      <c r="AL24" s="523"/>
      <c r="AM24" s="480">
        <v>460782</v>
      </c>
      <c r="AN24" s="481"/>
      <c r="AO24" s="481"/>
      <c r="AP24" s="481"/>
      <c r="AQ24" s="481"/>
      <c r="AR24" s="523"/>
      <c r="AS24" s="480">
        <v>2898</v>
      </c>
      <c r="AT24" s="481"/>
      <c r="AU24" s="481"/>
      <c r="AV24" s="481"/>
      <c r="AW24" s="481"/>
      <c r="AX24" s="482"/>
      <c r="AY24" s="602" t="s">
        <v>168</v>
      </c>
      <c r="AZ24" s="603"/>
      <c r="BA24" s="603"/>
      <c r="BB24" s="603"/>
      <c r="BC24" s="603"/>
      <c r="BD24" s="603"/>
      <c r="BE24" s="603"/>
      <c r="BF24" s="603"/>
      <c r="BG24" s="603"/>
      <c r="BH24" s="603"/>
      <c r="BI24" s="603"/>
      <c r="BJ24" s="603"/>
      <c r="BK24" s="603"/>
      <c r="BL24" s="603"/>
      <c r="BM24" s="604"/>
      <c r="BN24" s="429">
        <v>12565873</v>
      </c>
      <c r="BO24" s="430"/>
      <c r="BP24" s="430"/>
      <c r="BQ24" s="430"/>
      <c r="BR24" s="430"/>
      <c r="BS24" s="430"/>
      <c r="BT24" s="430"/>
      <c r="BU24" s="431"/>
      <c r="BV24" s="429">
        <v>12420440</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c r="A25" s="187"/>
      <c r="B25" s="569"/>
      <c r="C25" s="570"/>
      <c r="D25" s="571"/>
      <c r="E25" s="479" t="s">
        <v>169</v>
      </c>
      <c r="F25" s="459"/>
      <c r="G25" s="459"/>
      <c r="H25" s="459"/>
      <c r="I25" s="459"/>
      <c r="J25" s="459"/>
      <c r="K25" s="460"/>
      <c r="L25" s="480">
        <v>1</v>
      </c>
      <c r="M25" s="481"/>
      <c r="N25" s="481"/>
      <c r="O25" s="481"/>
      <c r="P25" s="523"/>
      <c r="Q25" s="480">
        <v>5990</v>
      </c>
      <c r="R25" s="481"/>
      <c r="S25" s="481"/>
      <c r="T25" s="481"/>
      <c r="U25" s="481"/>
      <c r="V25" s="523"/>
      <c r="W25" s="582"/>
      <c r="X25" s="570"/>
      <c r="Y25" s="571"/>
      <c r="Z25" s="479" t="s">
        <v>170</v>
      </c>
      <c r="AA25" s="459"/>
      <c r="AB25" s="459"/>
      <c r="AC25" s="459"/>
      <c r="AD25" s="459"/>
      <c r="AE25" s="459"/>
      <c r="AF25" s="459"/>
      <c r="AG25" s="460"/>
      <c r="AH25" s="480" t="s">
        <v>134</v>
      </c>
      <c r="AI25" s="481"/>
      <c r="AJ25" s="481"/>
      <c r="AK25" s="481"/>
      <c r="AL25" s="523"/>
      <c r="AM25" s="480" t="s">
        <v>171</v>
      </c>
      <c r="AN25" s="481"/>
      <c r="AO25" s="481"/>
      <c r="AP25" s="481"/>
      <c r="AQ25" s="481"/>
      <c r="AR25" s="523"/>
      <c r="AS25" s="480" t="s">
        <v>125</v>
      </c>
      <c r="AT25" s="481"/>
      <c r="AU25" s="481"/>
      <c r="AV25" s="481"/>
      <c r="AW25" s="481"/>
      <c r="AX25" s="482"/>
      <c r="AY25" s="389" t="s">
        <v>172</v>
      </c>
      <c r="AZ25" s="390"/>
      <c r="BA25" s="390"/>
      <c r="BB25" s="390"/>
      <c r="BC25" s="390"/>
      <c r="BD25" s="390"/>
      <c r="BE25" s="390"/>
      <c r="BF25" s="390"/>
      <c r="BG25" s="390"/>
      <c r="BH25" s="390"/>
      <c r="BI25" s="390"/>
      <c r="BJ25" s="390"/>
      <c r="BK25" s="390"/>
      <c r="BL25" s="390"/>
      <c r="BM25" s="391"/>
      <c r="BN25" s="392">
        <v>2089289</v>
      </c>
      <c r="BO25" s="393"/>
      <c r="BP25" s="393"/>
      <c r="BQ25" s="393"/>
      <c r="BR25" s="393"/>
      <c r="BS25" s="393"/>
      <c r="BT25" s="393"/>
      <c r="BU25" s="394"/>
      <c r="BV25" s="392">
        <v>2220865</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c r="A26" s="187"/>
      <c r="B26" s="569"/>
      <c r="C26" s="570"/>
      <c r="D26" s="571"/>
      <c r="E26" s="479" t="s">
        <v>173</v>
      </c>
      <c r="F26" s="459"/>
      <c r="G26" s="459"/>
      <c r="H26" s="459"/>
      <c r="I26" s="459"/>
      <c r="J26" s="459"/>
      <c r="K26" s="460"/>
      <c r="L26" s="480">
        <v>1</v>
      </c>
      <c r="M26" s="481"/>
      <c r="N26" s="481"/>
      <c r="O26" s="481"/>
      <c r="P26" s="523"/>
      <c r="Q26" s="480">
        <v>5650</v>
      </c>
      <c r="R26" s="481"/>
      <c r="S26" s="481"/>
      <c r="T26" s="481"/>
      <c r="U26" s="481"/>
      <c r="V26" s="523"/>
      <c r="W26" s="582"/>
      <c r="X26" s="570"/>
      <c r="Y26" s="571"/>
      <c r="Z26" s="479" t="s">
        <v>174</v>
      </c>
      <c r="AA26" s="592"/>
      <c r="AB26" s="592"/>
      <c r="AC26" s="592"/>
      <c r="AD26" s="592"/>
      <c r="AE26" s="592"/>
      <c r="AF26" s="592"/>
      <c r="AG26" s="593"/>
      <c r="AH26" s="480">
        <v>12</v>
      </c>
      <c r="AI26" s="481"/>
      <c r="AJ26" s="481"/>
      <c r="AK26" s="481"/>
      <c r="AL26" s="523"/>
      <c r="AM26" s="480">
        <v>33984</v>
      </c>
      <c r="AN26" s="481"/>
      <c r="AO26" s="481"/>
      <c r="AP26" s="481"/>
      <c r="AQ26" s="481"/>
      <c r="AR26" s="523"/>
      <c r="AS26" s="480">
        <v>2832</v>
      </c>
      <c r="AT26" s="481"/>
      <c r="AU26" s="481"/>
      <c r="AV26" s="481"/>
      <c r="AW26" s="481"/>
      <c r="AX26" s="482"/>
      <c r="AY26" s="432" t="s">
        <v>175</v>
      </c>
      <c r="AZ26" s="433"/>
      <c r="BA26" s="433"/>
      <c r="BB26" s="433"/>
      <c r="BC26" s="433"/>
      <c r="BD26" s="433"/>
      <c r="BE26" s="433"/>
      <c r="BF26" s="433"/>
      <c r="BG26" s="433"/>
      <c r="BH26" s="433"/>
      <c r="BI26" s="433"/>
      <c r="BJ26" s="433"/>
      <c r="BK26" s="433"/>
      <c r="BL26" s="433"/>
      <c r="BM26" s="434"/>
      <c r="BN26" s="429" t="s">
        <v>134</v>
      </c>
      <c r="BO26" s="430"/>
      <c r="BP26" s="430"/>
      <c r="BQ26" s="430"/>
      <c r="BR26" s="430"/>
      <c r="BS26" s="430"/>
      <c r="BT26" s="430"/>
      <c r="BU26" s="431"/>
      <c r="BV26" s="429" t="s">
        <v>134</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c r="A27" s="187"/>
      <c r="B27" s="569"/>
      <c r="C27" s="570"/>
      <c r="D27" s="571"/>
      <c r="E27" s="479" t="s">
        <v>176</v>
      </c>
      <c r="F27" s="459"/>
      <c r="G27" s="459"/>
      <c r="H27" s="459"/>
      <c r="I27" s="459"/>
      <c r="J27" s="459"/>
      <c r="K27" s="460"/>
      <c r="L27" s="480">
        <v>1</v>
      </c>
      <c r="M27" s="481"/>
      <c r="N27" s="481"/>
      <c r="O27" s="481"/>
      <c r="P27" s="523"/>
      <c r="Q27" s="480">
        <v>3230</v>
      </c>
      <c r="R27" s="481"/>
      <c r="S27" s="481"/>
      <c r="T27" s="481"/>
      <c r="U27" s="481"/>
      <c r="V27" s="523"/>
      <c r="W27" s="582"/>
      <c r="X27" s="570"/>
      <c r="Y27" s="571"/>
      <c r="Z27" s="479" t="s">
        <v>177</v>
      </c>
      <c r="AA27" s="459"/>
      <c r="AB27" s="459"/>
      <c r="AC27" s="459"/>
      <c r="AD27" s="459"/>
      <c r="AE27" s="459"/>
      <c r="AF27" s="459"/>
      <c r="AG27" s="460"/>
      <c r="AH27" s="480">
        <v>1</v>
      </c>
      <c r="AI27" s="481"/>
      <c r="AJ27" s="481"/>
      <c r="AK27" s="481"/>
      <c r="AL27" s="523"/>
      <c r="AM27" s="480" t="s">
        <v>178</v>
      </c>
      <c r="AN27" s="481"/>
      <c r="AO27" s="481"/>
      <c r="AP27" s="481"/>
      <c r="AQ27" s="481"/>
      <c r="AR27" s="523"/>
      <c r="AS27" s="480" t="s">
        <v>178</v>
      </c>
      <c r="AT27" s="481"/>
      <c r="AU27" s="481"/>
      <c r="AV27" s="481"/>
      <c r="AW27" s="481"/>
      <c r="AX27" s="482"/>
      <c r="AY27" s="524" t="s">
        <v>179</v>
      </c>
      <c r="AZ27" s="525"/>
      <c r="BA27" s="525"/>
      <c r="BB27" s="525"/>
      <c r="BC27" s="525"/>
      <c r="BD27" s="525"/>
      <c r="BE27" s="525"/>
      <c r="BF27" s="525"/>
      <c r="BG27" s="525"/>
      <c r="BH27" s="525"/>
      <c r="BI27" s="525"/>
      <c r="BJ27" s="525"/>
      <c r="BK27" s="525"/>
      <c r="BL27" s="525"/>
      <c r="BM27" s="526"/>
      <c r="BN27" s="605" t="s">
        <v>134</v>
      </c>
      <c r="BO27" s="606"/>
      <c r="BP27" s="606"/>
      <c r="BQ27" s="606"/>
      <c r="BR27" s="606"/>
      <c r="BS27" s="606"/>
      <c r="BT27" s="606"/>
      <c r="BU27" s="607"/>
      <c r="BV27" s="605" t="s">
        <v>180</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c r="A28" s="187"/>
      <c r="B28" s="569"/>
      <c r="C28" s="570"/>
      <c r="D28" s="571"/>
      <c r="E28" s="479" t="s">
        <v>181</v>
      </c>
      <c r="F28" s="459"/>
      <c r="G28" s="459"/>
      <c r="H28" s="459"/>
      <c r="I28" s="459"/>
      <c r="J28" s="459"/>
      <c r="K28" s="460"/>
      <c r="L28" s="480">
        <v>1</v>
      </c>
      <c r="M28" s="481"/>
      <c r="N28" s="481"/>
      <c r="O28" s="481"/>
      <c r="P28" s="523"/>
      <c r="Q28" s="480">
        <v>2580</v>
      </c>
      <c r="R28" s="481"/>
      <c r="S28" s="481"/>
      <c r="T28" s="481"/>
      <c r="U28" s="481"/>
      <c r="V28" s="523"/>
      <c r="W28" s="582"/>
      <c r="X28" s="570"/>
      <c r="Y28" s="571"/>
      <c r="Z28" s="479" t="s">
        <v>182</v>
      </c>
      <c r="AA28" s="459"/>
      <c r="AB28" s="459"/>
      <c r="AC28" s="459"/>
      <c r="AD28" s="459"/>
      <c r="AE28" s="459"/>
      <c r="AF28" s="459"/>
      <c r="AG28" s="460"/>
      <c r="AH28" s="480" t="s">
        <v>180</v>
      </c>
      <c r="AI28" s="481"/>
      <c r="AJ28" s="481"/>
      <c r="AK28" s="481"/>
      <c r="AL28" s="523"/>
      <c r="AM28" s="480" t="s">
        <v>125</v>
      </c>
      <c r="AN28" s="481"/>
      <c r="AO28" s="481"/>
      <c r="AP28" s="481"/>
      <c r="AQ28" s="481"/>
      <c r="AR28" s="523"/>
      <c r="AS28" s="480" t="s">
        <v>134</v>
      </c>
      <c r="AT28" s="481"/>
      <c r="AU28" s="481"/>
      <c r="AV28" s="481"/>
      <c r="AW28" s="481"/>
      <c r="AX28" s="482"/>
      <c r="AY28" s="608" t="s">
        <v>183</v>
      </c>
      <c r="AZ28" s="609"/>
      <c r="BA28" s="609"/>
      <c r="BB28" s="610"/>
      <c r="BC28" s="389" t="s">
        <v>47</v>
      </c>
      <c r="BD28" s="390"/>
      <c r="BE28" s="390"/>
      <c r="BF28" s="390"/>
      <c r="BG28" s="390"/>
      <c r="BH28" s="390"/>
      <c r="BI28" s="390"/>
      <c r="BJ28" s="390"/>
      <c r="BK28" s="390"/>
      <c r="BL28" s="390"/>
      <c r="BM28" s="391"/>
      <c r="BN28" s="392">
        <v>757793</v>
      </c>
      <c r="BO28" s="393"/>
      <c r="BP28" s="393"/>
      <c r="BQ28" s="393"/>
      <c r="BR28" s="393"/>
      <c r="BS28" s="393"/>
      <c r="BT28" s="393"/>
      <c r="BU28" s="394"/>
      <c r="BV28" s="392">
        <v>1345804</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c r="A29" s="187"/>
      <c r="B29" s="569"/>
      <c r="C29" s="570"/>
      <c r="D29" s="571"/>
      <c r="E29" s="479" t="s">
        <v>184</v>
      </c>
      <c r="F29" s="459"/>
      <c r="G29" s="459"/>
      <c r="H29" s="459"/>
      <c r="I29" s="459"/>
      <c r="J29" s="459"/>
      <c r="K29" s="460"/>
      <c r="L29" s="480">
        <v>16</v>
      </c>
      <c r="M29" s="481"/>
      <c r="N29" s="481"/>
      <c r="O29" s="481"/>
      <c r="P29" s="523"/>
      <c r="Q29" s="480">
        <v>2400</v>
      </c>
      <c r="R29" s="481"/>
      <c r="S29" s="481"/>
      <c r="T29" s="481"/>
      <c r="U29" s="481"/>
      <c r="V29" s="523"/>
      <c r="W29" s="583"/>
      <c r="X29" s="584"/>
      <c r="Y29" s="585"/>
      <c r="Z29" s="479" t="s">
        <v>185</v>
      </c>
      <c r="AA29" s="459"/>
      <c r="AB29" s="459"/>
      <c r="AC29" s="459"/>
      <c r="AD29" s="459"/>
      <c r="AE29" s="459"/>
      <c r="AF29" s="459"/>
      <c r="AG29" s="460"/>
      <c r="AH29" s="480">
        <v>160</v>
      </c>
      <c r="AI29" s="481"/>
      <c r="AJ29" s="481"/>
      <c r="AK29" s="481"/>
      <c r="AL29" s="523"/>
      <c r="AM29" s="480">
        <v>464282</v>
      </c>
      <c r="AN29" s="481"/>
      <c r="AO29" s="481"/>
      <c r="AP29" s="481"/>
      <c r="AQ29" s="481"/>
      <c r="AR29" s="523"/>
      <c r="AS29" s="480">
        <v>2902</v>
      </c>
      <c r="AT29" s="481"/>
      <c r="AU29" s="481"/>
      <c r="AV29" s="481"/>
      <c r="AW29" s="481"/>
      <c r="AX29" s="482"/>
      <c r="AY29" s="611"/>
      <c r="AZ29" s="612"/>
      <c r="BA29" s="612"/>
      <c r="BB29" s="613"/>
      <c r="BC29" s="463" t="s">
        <v>186</v>
      </c>
      <c r="BD29" s="464"/>
      <c r="BE29" s="464"/>
      <c r="BF29" s="464"/>
      <c r="BG29" s="464"/>
      <c r="BH29" s="464"/>
      <c r="BI29" s="464"/>
      <c r="BJ29" s="464"/>
      <c r="BK29" s="464"/>
      <c r="BL29" s="464"/>
      <c r="BM29" s="465"/>
      <c r="BN29" s="429">
        <v>29586</v>
      </c>
      <c r="BO29" s="430"/>
      <c r="BP29" s="430"/>
      <c r="BQ29" s="430"/>
      <c r="BR29" s="430"/>
      <c r="BS29" s="430"/>
      <c r="BT29" s="430"/>
      <c r="BU29" s="431"/>
      <c r="BV29" s="429">
        <v>29572</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187</v>
      </c>
      <c r="X30" s="590"/>
      <c r="Y30" s="590"/>
      <c r="Z30" s="590"/>
      <c r="AA30" s="590"/>
      <c r="AB30" s="590"/>
      <c r="AC30" s="590"/>
      <c r="AD30" s="590"/>
      <c r="AE30" s="590"/>
      <c r="AF30" s="590"/>
      <c r="AG30" s="591"/>
      <c r="AH30" s="548">
        <v>97.8</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49</v>
      </c>
      <c r="BD30" s="603"/>
      <c r="BE30" s="603"/>
      <c r="BF30" s="603"/>
      <c r="BG30" s="603"/>
      <c r="BH30" s="603"/>
      <c r="BI30" s="603"/>
      <c r="BJ30" s="603"/>
      <c r="BK30" s="603"/>
      <c r="BL30" s="603"/>
      <c r="BM30" s="604"/>
      <c r="BN30" s="605">
        <v>648378</v>
      </c>
      <c r="BO30" s="606"/>
      <c r="BP30" s="606"/>
      <c r="BQ30" s="606"/>
      <c r="BR30" s="606"/>
      <c r="BS30" s="606"/>
      <c r="BT30" s="606"/>
      <c r="BU30" s="607"/>
      <c r="BV30" s="605">
        <v>625328</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3" t="s">
        <v>194</v>
      </c>
      <c r="D33" s="453"/>
      <c r="E33" s="418" t="s">
        <v>195</v>
      </c>
      <c r="F33" s="418"/>
      <c r="G33" s="418"/>
      <c r="H33" s="418"/>
      <c r="I33" s="418"/>
      <c r="J33" s="418"/>
      <c r="K33" s="418"/>
      <c r="L33" s="418"/>
      <c r="M33" s="418"/>
      <c r="N33" s="418"/>
      <c r="O33" s="418"/>
      <c r="P33" s="418"/>
      <c r="Q33" s="418"/>
      <c r="R33" s="418"/>
      <c r="S33" s="418"/>
      <c r="T33" s="216"/>
      <c r="U33" s="453" t="s">
        <v>194</v>
      </c>
      <c r="V33" s="453"/>
      <c r="W33" s="418" t="s">
        <v>195</v>
      </c>
      <c r="X33" s="418"/>
      <c r="Y33" s="418"/>
      <c r="Z33" s="418"/>
      <c r="AA33" s="418"/>
      <c r="AB33" s="418"/>
      <c r="AC33" s="418"/>
      <c r="AD33" s="418"/>
      <c r="AE33" s="418"/>
      <c r="AF33" s="418"/>
      <c r="AG33" s="418"/>
      <c r="AH33" s="418"/>
      <c r="AI33" s="418"/>
      <c r="AJ33" s="418"/>
      <c r="AK33" s="418"/>
      <c r="AL33" s="216"/>
      <c r="AM33" s="453" t="s">
        <v>194</v>
      </c>
      <c r="AN33" s="453"/>
      <c r="AO33" s="418" t="s">
        <v>196</v>
      </c>
      <c r="AP33" s="418"/>
      <c r="AQ33" s="418"/>
      <c r="AR33" s="418"/>
      <c r="AS33" s="418"/>
      <c r="AT33" s="418"/>
      <c r="AU33" s="418"/>
      <c r="AV33" s="418"/>
      <c r="AW33" s="418"/>
      <c r="AX33" s="418"/>
      <c r="AY33" s="418"/>
      <c r="AZ33" s="418"/>
      <c r="BA33" s="418"/>
      <c r="BB33" s="418"/>
      <c r="BC33" s="418"/>
      <c r="BD33" s="217"/>
      <c r="BE33" s="418" t="s">
        <v>197</v>
      </c>
      <c r="BF33" s="418"/>
      <c r="BG33" s="418" t="s">
        <v>198</v>
      </c>
      <c r="BH33" s="418"/>
      <c r="BI33" s="418"/>
      <c r="BJ33" s="418"/>
      <c r="BK33" s="418"/>
      <c r="BL33" s="418"/>
      <c r="BM33" s="418"/>
      <c r="BN33" s="418"/>
      <c r="BO33" s="418"/>
      <c r="BP33" s="418"/>
      <c r="BQ33" s="418"/>
      <c r="BR33" s="418"/>
      <c r="BS33" s="418"/>
      <c r="BT33" s="418"/>
      <c r="BU33" s="418"/>
      <c r="BV33" s="217"/>
      <c r="BW33" s="453" t="s">
        <v>197</v>
      </c>
      <c r="BX33" s="453"/>
      <c r="BY33" s="418" t="s">
        <v>199</v>
      </c>
      <c r="BZ33" s="418"/>
      <c r="CA33" s="418"/>
      <c r="CB33" s="418"/>
      <c r="CC33" s="418"/>
      <c r="CD33" s="418"/>
      <c r="CE33" s="418"/>
      <c r="CF33" s="418"/>
      <c r="CG33" s="418"/>
      <c r="CH33" s="418"/>
      <c r="CI33" s="418"/>
      <c r="CJ33" s="418"/>
      <c r="CK33" s="418"/>
      <c r="CL33" s="418"/>
      <c r="CM33" s="418"/>
      <c r="CN33" s="216"/>
      <c r="CO33" s="453" t="s">
        <v>194</v>
      </c>
      <c r="CP33" s="453"/>
      <c r="CQ33" s="418" t="s">
        <v>200</v>
      </c>
      <c r="CR33" s="418"/>
      <c r="CS33" s="418"/>
      <c r="CT33" s="418"/>
      <c r="CU33" s="418"/>
      <c r="CV33" s="418"/>
      <c r="CW33" s="418"/>
      <c r="CX33" s="418"/>
      <c r="CY33" s="418"/>
      <c r="CZ33" s="418"/>
      <c r="DA33" s="418"/>
      <c r="DB33" s="418"/>
      <c r="DC33" s="418"/>
      <c r="DD33" s="418"/>
      <c r="DE33" s="418"/>
      <c r="DF33" s="216"/>
      <c r="DG33" s="617" t="s">
        <v>201</v>
      </c>
      <c r="DH33" s="617"/>
      <c r="DI33" s="218"/>
      <c r="DJ33" s="186"/>
      <c r="DK33" s="186"/>
      <c r="DL33" s="186"/>
      <c r="DM33" s="186"/>
      <c r="DN33" s="186"/>
      <c r="DO33" s="186"/>
    </row>
    <row r="34" spans="1:119" ht="32.25" customHeight="1">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国民健康保険事業特別会計</v>
      </c>
      <c r="X34" s="619"/>
      <c r="Y34" s="619"/>
      <c r="Z34" s="619"/>
      <c r="AA34" s="619"/>
      <c r="AB34" s="619"/>
      <c r="AC34" s="619"/>
      <c r="AD34" s="619"/>
      <c r="AE34" s="619"/>
      <c r="AF34" s="619"/>
      <c r="AG34" s="619"/>
      <c r="AH34" s="619"/>
      <c r="AI34" s="619"/>
      <c r="AJ34" s="619"/>
      <c r="AK34" s="619"/>
      <c r="AL34" s="214"/>
      <c r="AM34" s="618">
        <f>IF(AO34="","",MAX(C34:D43,U34:V43)+1)</f>
        <v>6</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f>IF(BG34="","",MAX(C34:D43,U34:V43,AM34:AN43)+1)</f>
        <v>8</v>
      </c>
      <c r="BF34" s="618"/>
      <c r="BG34" s="619" t="str">
        <f>IF('各会計、関係団体の財政状況及び健全化判断比率'!B33="","",'各会計、関係団体の財政状況及び健全化判断比率'!B33)</f>
        <v>矢幅駅西地区保留地処分事業特別会計</v>
      </c>
      <c r="BH34" s="619"/>
      <c r="BI34" s="619"/>
      <c r="BJ34" s="619"/>
      <c r="BK34" s="619"/>
      <c r="BL34" s="619"/>
      <c r="BM34" s="619"/>
      <c r="BN34" s="619"/>
      <c r="BO34" s="619"/>
      <c r="BP34" s="619"/>
      <c r="BQ34" s="619"/>
      <c r="BR34" s="619"/>
      <c r="BS34" s="619"/>
      <c r="BT34" s="619"/>
      <c r="BU34" s="619"/>
      <c r="BV34" s="214"/>
      <c r="BW34" s="618">
        <f>IF(BY34="","",MAX(C34:D43,U34:V43,AM34:AN43,BE34:BF43)+1)</f>
        <v>9</v>
      </c>
      <c r="BX34" s="618"/>
      <c r="BY34" s="619" t="str">
        <f>IF('各会計、関係団体の財政状況及び健全化判断比率'!B68="","",'各会計、関係団体の財政状況及び健全化判断比率'!B68)</f>
        <v>盛岡地区広域消防組合</v>
      </c>
      <c r="BZ34" s="619"/>
      <c r="CA34" s="619"/>
      <c r="CB34" s="619"/>
      <c r="CC34" s="619"/>
      <c r="CD34" s="619"/>
      <c r="CE34" s="619"/>
      <c r="CF34" s="619"/>
      <c r="CG34" s="619"/>
      <c r="CH34" s="619"/>
      <c r="CI34" s="619"/>
      <c r="CJ34" s="619"/>
      <c r="CK34" s="619"/>
      <c r="CL34" s="619"/>
      <c r="CM34" s="619"/>
      <c r="CN34" s="214"/>
      <c r="CO34" s="618">
        <f>IF(CQ34="","",MAX(C34:D43,U34:V43,AM34:AN43,BE34:BF43,BW34:BX43)+1)</f>
        <v>17</v>
      </c>
      <c r="CP34" s="618"/>
      <c r="CQ34" s="619" t="str">
        <f>IF('各会計、関係団体の財政状況及び健全化判断比率'!BS7="","",'各会計、関係団体の財政状況及び健全化判断比率'!BS7)</f>
        <v>矢巾観光開発株式会社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c r="A35" s="187"/>
      <c r="B35" s="213"/>
      <c r="C35" s="618">
        <f>IF(E35="","",C34+1)</f>
        <v>2</v>
      </c>
      <c r="D35" s="618"/>
      <c r="E35" s="619" t="str">
        <f>IF('各会計、関係団体の財政状況及び健全化判断比率'!B8="","",'各会計、関係団体の財政状況及び健全化判断比率'!B8)</f>
        <v>矢幅駅周辺土地区画整理事業特別会計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介護保険事業特別会計</v>
      </c>
      <c r="X35" s="619"/>
      <c r="Y35" s="619"/>
      <c r="Z35" s="619"/>
      <c r="AA35" s="619"/>
      <c r="AB35" s="619"/>
      <c r="AC35" s="619"/>
      <c r="AD35" s="619"/>
      <c r="AE35" s="619"/>
      <c r="AF35" s="619"/>
      <c r="AG35" s="619"/>
      <c r="AH35" s="619"/>
      <c r="AI35" s="619"/>
      <c r="AJ35" s="619"/>
      <c r="AK35" s="619"/>
      <c r="AL35" s="214"/>
      <c r="AM35" s="618">
        <f t="shared" ref="AM35:AM43" si="0">IF(AO35="","",AM34+1)</f>
        <v>7</v>
      </c>
      <c r="AN35" s="618"/>
      <c r="AO35" s="619" t="str">
        <f>IF('各会計、関係団体の財政状況及び健全化判断比率'!B32="","",'各会計、関係団体の財政状況及び健全化判断比率'!B32)</f>
        <v>下水道事業会計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10</v>
      </c>
      <c r="BX35" s="618"/>
      <c r="BY35" s="619" t="str">
        <f>IF('各会計、関係団体の財政状況及び健全化判断比率'!B69="","",'各会計、関係団体の財政状況及び健全化判断比率'!B69)</f>
        <v>盛岡・紫波地区環境施設組合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11</v>
      </c>
      <c r="BX36" s="618"/>
      <c r="BY36" s="619" t="str">
        <f>IF('各会計、関係団体の財政状況及び健全化判断比率'!B70="","",'各会計、関係団体の財政状況及び健全化判断比率'!B70)</f>
        <v>盛岡市・矢巾町都市計画事業等組合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12</v>
      </c>
      <c r="BX37" s="618"/>
      <c r="BY37" s="619" t="str">
        <f>IF('各会計、関係団体の財政状況及び健全化判断比率'!B71="","",'各会計、関係団体の財政状況及び健全化判断比率'!B71)</f>
        <v>矢櫃山造林一部事務組合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13</v>
      </c>
      <c r="BX38" s="618"/>
      <c r="BY38" s="619" t="str">
        <f>IF('各会計、関係団体の財政状況及び健全化判断比率'!B72="","",'各会計、関係団体の財政状況及び健全化判断比率'!B72)</f>
        <v>岩手県後期高齢者医療広域連合(一般会計）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14</v>
      </c>
      <c r="BX39" s="618"/>
      <c r="BY39" s="619" t="str">
        <f>IF('各会計、関係団体の財政状況及び健全化判断比率'!B73="","",'各会計、関係団体の財政状況及び健全化判断比率'!B73)</f>
        <v>岩手県後期高齢者医療広域連合(特別会計）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15</v>
      </c>
      <c r="BX40" s="618"/>
      <c r="BY40" s="619" t="str">
        <f>IF('各会計、関係団体の財政状況及び健全化判断比率'!B74="","",'各会計、関係団体の財政状況及び健全化判断比率'!B74)</f>
        <v>岩手県市町村総合事務組合（一般会計）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16</v>
      </c>
      <c r="BX41" s="618"/>
      <c r="BY41" s="619" t="str">
        <f>IF('各会計、関係団体の財政状況及び健全化判断比率'!B75="","",'各会計、関係団体の財政状況及び健全化判断比率'!B75)</f>
        <v>岩手県市町村総合事務組合（特別会計）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206</v>
      </c>
    </row>
    <row r="50" spans="5:5">
      <c r="E50" s="188" t="s">
        <v>207</v>
      </c>
    </row>
    <row r="51" spans="5:5">
      <c r="E51" s="188" t="s">
        <v>208</v>
      </c>
    </row>
    <row r="52" spans="5:5">
      <c r="E52" s="188" t="s">
        <v>209</v>
      </c>
    </row>
    <row r="53" spans="5:5"/>
    <row r="54" spans="5:5"/>
    <row r="55" spans="5:5"/>
    <row r="56" spans="5:5"/>
  </sheetData>
  <sheetProtection algorithmName="SHA-512" hashValue="aA5UgIVJLc+Mizx+e/W4Pb1DET7CYBWKn3aEiomSsnpsi89btZjeTgSnIc4Ra93TnjTjtl/8CDX+6KVdMUIfFA==" saltValue="C55dvC3ox9T5jNjNj71p3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horizontalDpi="0"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210</v>
      </c>
      <c r="DI1" s="622"/>
      <c r="DJ1" s="622"/>
      <c r="DK1" s="622"/>
      <c r="DL1" s="622"/>
      <c r="DM1" s="622"/>
      <c r="DN1" s="623"/>
      <c r="DO1" s="226"/>
      <c r="DP1" s="621" t="s">
        <v>211</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4" t="s">
        <v>213</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214</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215</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c r="B4" s="624" t="s">
        <v>1</v>
      </c>
      <c r="C4" s="625"/>
      <c r="D4" s="625"/>
      <c r="E4" s="625"/>
      <c r="F4" s="625"/>
      <c r="G4" s="625"/>
      <c r="H4" s="625"/>
      <c r="I4" s="625"/>
      <c r="J4" s="625"/>
      <c r="K4" s="625"/>
      <c r="L4" s="625"/>
      <c r="M4" s="625"/>
      <c r="N4" s="625"/>
      <c r="O4" s="625"/>
      <c r="P4" s="625"/>
      <c r="Q4" s="626"/>
      <c r="R4" s="624" t="s">
        <v>216</v>
      </c>
      <c r="S4" s="625"/>
      <c r="T4" s="625"/>
      <c r="U4" s="625"/>
      <c r="V4" s="625"/>
      <c r="W4" s="625"/>
      <c r="X4" s="625"/>
      <c r="Y4" s="626"/>
      <c r="Z4" s="624" t="s">
        <v>217</v>
      </c>
      <c r="AA4" s="625"/>
      <c r="AB4" s="625"/>
      <c r="AC4" s="626"/>
      <c r="AD4" s="624" t="s">
        <v>218</v>
      </c>
      <c r="AE4" s="625"/>
      <c r="AF4" s="625"/>
      <c r="AG4" s="625"/>
      <c r="AH4" s="625"/>
      <c r="AI4" s="625"/>
      <c r="AJ4" s="625"/>
      <c r="AK4" s="626"/>
      <c r="AL4" s="624" t="s">
        <v>217</v>
      </c>
      <c r="AM4" s="625"/>
      <c r="AN4" s="625"/>
      <c r="AO4" s="626"/>
      <c r="AP4" s="630" t="s">
        <v>219</v>
      </c>
      <c r="AQ4" s="630"/>
      <c r="AR4" s="630"/>
      <c r="AS4" s="630"/>
      <c r="AT4" s="630"/>
      <c r="AU4" s="630"/>
      <c r="AV4" s="630"/>
      <c r="AW4" s="630"/>
      <c r="AX4" s="630"/>
      <c r="AY4" s="630"/>
      <c r="AZ4" s="630"/>
      <c r="BA4" s="630"/>
      <c r="BB4" s="630"/>
      <c r="BC4" s="630"/>
      <c r="BD4" s="630"/>
      <c r="BE4" s="630"/>
      <c r="BF4" s="630"/>
      <c r="BG4" s="630" t="s">
        <v>220</v>
      </c>
      <c r="BH4" s="630"/>
      <c r="BI4" s="630"/>
      <c r="BJ4" s="630"/>
      <c r="BK4" s="630"/>
      <c r="BL4" s="630"/>
      <c r="BM4" s="630"/>
      <c r="BN4" s="630"/>
      <c r="BO4" s="630" t="s">
        <v>217</v>
      </c>
      <c r="BP4" s="630"/>
      <c r="BQ4" s="630"/>
      <c r="BR4" s="630"/>
      <c r="BS4" s="630" t="s">
        <v>221</v>
      </c>
      <c r="BT4" s="630"/>
      <c r="BU4" s="630"/>
      <c r="BV4" s="630"/>
      <c r="BW4" s="630"/>
      <c r="BX4" s="630"/>
      <c r="BY4" s="630"/>
      <c r="BZ4" s="630"/>
      <c r="CA4" s="630"/>
      <c r="CB4" s="630"/>
      <c r="CD4" s="627" t="s">
        <v>222</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c r="B5" s="631" t="s">
        <v>223</v>
      </c>
      <c r="C5" s="632"/>
      <c r="D5" s="632"/>
      <c r="E5" s="632"/>
      <c r="F5" s="632"/>
      <c r="G5" s="632"/>
      <c r="H5" s="632"/>
      <c r="I5" s="632"/>
      <c r="J5" s="632"/>
      <c r="K5" s="632"/>
      <c r="L5" s="632"/>
      <c r="M5" s="632"/>
      <c r="N5" s="632"/>
      <c r="O5" s="632"/>
      <c r="P5" s="632"/>
      <c r="Q5" s="633"/>
      <c r="R5" s="634">
        <v>3791476</v>
      </c>
      <c r="S5" s="635"/>
      <c r="T5" s="635"/>
      <c r="U5" s="635"/>
      <c r="V5" s="635"/>
      <c r="W5" s="635"/>
      <c r="X5" s="635"/>
      <c r="Y5" s="636"/>
      <c r="Z5" s="637">
        <v>26.8</v>
      </c>
      <c r="AA5" s="637"/>
      <c r="AB5" s="637"/>
      <c r="AC5" s="637"/>
      <c r="AD5" s="638">
        <v>3791476</v>
      </c>
      <c r="AE5" s="638"/>
      <c r="AF5" s="638"/>
      <c r="AG5" s="638"/>
      <c r="AH5" s="638"/>
      <c r="AI5" s="638"/>
      <c r="AJ5" s="638"/>
      <c r="AK5" s="638"/>
      <c r="AL5" s="639">
        <v>60.8</v>
      </c>
      <c r="AM5" s="640"/>
      <c r="AN5" s="640"/>
      <c r="AO5" s="641"/>
      <c r="AP5" s="631" t="s">
        <v>224</v>
      </c>
      <c r="AQ5" s="632"/>
      <c r="AR5" s="632"/>
      <c r="AS5" s="632"/>
      <c r="AT5" s="632"/>
      <c r="AU5" s="632"/>
      <c r="AV5" s="632"/>
      <c r="AW5" s="632"/>
      <c r="AX5" s="632"/>
      <c r="AY5" s="632"/>
      <c r="AZ5" s="632"/>
      <c r="BA5" s="632"/>
      <c r="BB5" s="632"/>
      <c r="BC5" s="632"/>
      <c r="BD5" s="632"/>
      <c r="BE5" s="632"/>
      <c r="BF5" s="633"/>
      <c r="BG5" s="645">
        <v>3784260</v>
      </c>
      <c r="BH5" s="646"/>
      <c r="BI5" s="646"/>
      <c r="BJ5" s="646"/>
      <c r="BK5" s="646"/>
      <c r="BL5" s="646"/>
      <c r="BM5" s="646"/>
      <c r="BN5" s="647"/>
      <c r="BO5" s="648">
        <v>99.8</v>
      </c>
      <c r="BP5" s="648"/>
      <c r="BQ5" s="648"/>
      <c r="BR5" s="648"/>
      <c r="BS5" s="649">
        <v>66473</v>
      </c>
      <c r="BT5" s="649"/>
      <c r="BU5" s="649"/>
      <c r="BV5" s="649"/>
      <c r="BW5" s="649"/>
      <c r="BX5" s="649"/>
      <c r="BY5" s="649"/>
      <c r="BZ5" s="649"/>
      <c r="CA5" s="649"/>
      <c r="CB5" s="653"/>
      <c r="CD5" s="627" t="s">
        <v>219</v>
      </c>
      <c r="CE5" s="628"/>
      <c r="CF5" s="628"/>
      <c r="CG5" s="628"/>
      <c r="CH5" s="628"/>
      <c r="CI5" s="628"/>
      <c r="CJ5" s="628"/>
      <c r="CK5" s="628"/>
      <c r="CL5" s="628"/>
      <c r="CM5" s="628"/>
      <c r="CN5" s="628"/>
      <c r="CO5" s="628"/>
      <c r="CP5" s="628"/>
      <c r="CQ5" s="629"/>
      <c r="CR5" s="627" t="s">
        <v>225</v>
      </c>
      <c r="CS5" s="628"/>
      <c r="CT5" s="628"/>
      <c r="CU5" s="628"/>
      <c r="CV5" s="628"/>
      <c r="CW5" s="628"/>
      <c r="CX5" s="628"/>
      <c r="CY5" s="629"/>
      <c r="CZ5" s="627" t="s">
        <v>217</v>
      </c>
      <c r="DA5" s="628"/>
      <c r="DB5" s="628"/>
      <c r="DC5" s="629"/>
      <c r="DD5" s="627" t="s">
        <v>226</v>
      </c>
      <c r="DE5" s="628"/>
      <c r="DF5" s="628"/>
      <c r="DG5" s="628"/>
      <c r="DH5" s="628"/>
      <c r="DI5" s="628"/>
      <c r="DJ5" s="628"/>
      <c r="DK5" s="628"/>
      <c r="DL5" s="628"/>
      <c r="DM5" s="628"/>
      <c r="DN5" s="628"/>
      <c r="DO5" s="628"/>
      <c r="DP5" s="629"/>
      <c r="DQ5" s="627" t="s">
        <v>227</v>
      </c>
      <c r="DR5" s="628"/>
      <c r="DS5" s="628"/>
      <c r="DT5" s="628"/>
      <c r="DU5" s="628"/>
      <c r="DV5" s="628"/>
      <c r="DW5" s="628"/>
      <c r="DX5" s="628"/>
      <c r="DY5" s="628"/>
      <c r="DZ5" s="628"/>
      <c r="EA5" s="628"/>
      <c r="EB5" s="628"/>
      <c r="EC5" s="629"/>
    </row>
    <row r="6" spans="2:143" ht="11.25" customHeight="1">
      <c r="B6" s="642" t="s">
        <v>228</v>
      </c>
      <c r="C6" s="643"/>
      <c r="D6" s="643"/>
      <c r="E6" s="643"/>
      <c r="F6" s="643"/>
      <c r="G6" s="643"/>
      <c r="H6" s="643"/>
      <c r="I6" s="643"/>
      <c r="J6" s="643"/>
      <c r="K6" s="643"/>
      <c r="L6" s="643"/>
      <c r="M6" s="643"/>
      <c r="N6" s="643"/>
      <c r="O6" s="643"/>
      <c r="P6" s="643"/>
      <c r="Q6" s="644"/>
      <c r="R6" s="645">
        <v>168084</v>
      </c>
      <c r="S6" s="646"/>
      <c r="T6" s="646"/>
      <c r="U6" s="646"/>
      <c r="V6" s="646"/>
      <c r="W6" s="646"/>
      <c r="X6" s="646"/>
      <c r="Y6" s="647"/>
      <c r="Z6" s="648">
        <v>1.2</v>
      </c>
      <c r="AA6" s="648"/>
      <c r="AB6" s="648"/>
      <c r="AC6" s="648"/>
      <c r="AD6" s="649">
        <v>168084</v>
      </c>
      <c r="AE6" s="649"/>
      <c r="AF6" s="649"/>
      <c r="AG6" s="649"/>
      <c r="AH6" s="649"/>
      <c r="AI6" s="649"/>
      <c r="AJ6" s="649"/>
      <c r="AK6" s="649"/>
      <c r="AL6" s="650">
        <v>2.7</v>
      </c>
      <c r="AM6" s="651"/>
      <c r="AN6" s="651"/>
      <c r="AO6" s="652"/>
      <c r="AP6" s="642" t="s">
        <v>229</v>
      </c>
      <c r="AQ6" s="643"/>
      <c r="AR6" s="643"/>
      <c r="AS6" s="643"/>
      <c r="AT6" s="643"/>
      <c r="AU6" s="643"/>
      <c r="AV6" s="643"/>
      <c r="AW6" s="643"/>
      <c r="AX6" s="643"/>
      <c r="AY6" s="643"/>
      <c r="AZ6" s="643"/>
      <c r="BA6" s="643"/>
      <c r="BB6" s="643"/>
      <c r="BC6" s="643"/>
      <c r="BD6" s="643"/>
      <c r="BE6" s="643"/>
      <c r="BF6" s="644"/>
      <c r="BG6" s="645">
        <v>3784260</v>
      </c>
      <c r="BH6" s="646"/>
      <c r="BI6" s="646"/>
      <c r="BJ6" s="646"/>
      <c r="BK6" s="646"/>
      <c r="BL6" s="646"/>
      <c r="BM6" s="646"/>
      <c r="BN6" s="647"/>
      <c r="BO6" s="648">
        <v>99.8</v>
      </c>
      <c r="BP6" s="648"/>
      <c r="BQ6" s="648"/>
      <c r="BR6" s="648"/>
      <c r="BS6" s="649">
        <v>66473</v>
      </c>
      <c r="BT6" s="649"/>
      <c r="BU6" s="649"/>
      <c r="BV6" s="649"/>
      <c r="BW6" s="649"/>
      <c r="BX6" s="649"/>
      <c r="BY6" s="649"/>
      <c r="BZ6" s="649"/>
      <c r="CA6" s="649"/>
      <c r="CB6" s="653"/>
      <c r="CD6" s="656" t="s">
        <v>230</v>
      </c>
      <c r="CE6" s="657"/>
      <c r="CF6" s="657"/>
      <c r="CG6" s="657"/>
      <c r="CH6" s="657"/>
      <c r="CI6" s="657"/>
      <c r="CJ6" s="657"/>
      <c r="CK6" s="657"/>
      <c r="CL6" s="657"/>
      <c r="CM6" s="657"/>
      <c r="CN6" s="657"/>
      <c r="CO6" s="657"/>
      <c r="CP6" s="657"/>
      <c r="CQ6" s="658"/>
      <c r="CR6" s="645">
        <v>130438</v>
      </c>
      <c r="CS6" s="646"/>
      <c r="CT6" s="646"/>
      <c r="CU6" s="646"/>
      <c r="CV6" s="646"/>
      <c r="CW6" s="646"/>
      <c r="CX6" s="646"/>
      <c r="CY6" s="647"/>
      <c r="CZ6" s="639">
        <v>1</v>
      </c>
      <c r="DA6" s="640"/>
      <c r="DB6" s="640"/>
      <c r="DC6" s="659"/>
      <c r="DD6" s="654" t="s">
        <v>125</v>
      </c>
      <c r="DE6" s="646"/>
      <c r="DF6" s="646"/>
      <c r="DG6" s="646"/>
      <c r="DH6" s="646"/>
      <c r="DI6" s="646"/>
      <c r="DJ6" s="646"/>
      <c r="DK6" s="646"/>
      <c r="DL6" s="646"/>
      <c r="DM6" s="646"/>
      <c r="DN6" s="646"/>
      <c r="DO6" s="646"/>
      <c r="DP6" s="647"/>
      <c r="DQ6" s="654">
        <v>129789</v>
      </c>
      <c r="DR6" s="646"/>
      <c r="DS6" s="646"/>
      <c r="DT6" s="646"/>
      <c r="DU6" s="646"/>
      <c r="DV6" s="646"/>
      <c r="DW6" s="646"/>
      <c r="DX6" s="646"/>
      <c r="DY6" s="646"/>
      <c r="DZ6" s="646"/>
      <c r="EA6" s="646"/>
      <c r="EB6" s="646"/>
      <c r="EC6" s="655"/>
    </row>
    <row r="7" spans="2:143" ht="11.25" customHeight="1">
      <c r="B7" s="642" t="s">
        <v>231</v>
      </c>
      <c r="C7" s="643"/>
      <c r="D7" s="643"/>
      <c r="E7" s="643"/>
      <c r="F7" s="643"/>
      <c r="G7" s="643"/>
      <c r="H7" s="643"/>
      <c r="I7" s="643"/>
      <c r="J7" s="643"/>
      <c r="K7" s="643"/>
      <c r="L7" s="643"/>
      <c r="M7" s="643"/>
      <c r="N7" s="643"/>
      <c r="O7" s="643"/>
      <c r="P7" s="643"/>
      <c r="Q7" s="644"/>
      <c r="R7" s="645">
        <v>1942</v>
      </c>
      <c r="S7" s="646"/>
      <c r="T7" s="646"/>
      <c r="U7" s="646"/>
      <c r="V7" s="646"/>
      <c r="W7" s="646"/>
      <c r="X7" s="646"/>
      <c r="Y7" s="647"/>
      <c r="Z7" s="648">
        <v>0</v>
      </c>
      <c r="AA7" s="648"/>
      <c r="AB7" s="648"/>
      <c r="AC7" s="648"/>
      <c r="AD7" s="649">
        <v>1942</v>
      </c>
      <c r="AE7" s="649"/>
      <c r="AF7" s="649"/>
      <c r="AG7" s="649"/>
      <c r="AH7" s="649"/>
      <c r="AI7" s="649"/>
      <c r="AJ7" s="649"/>
      <c r="AK7" s="649"/>
      <c r="AL7" s="650">
        <v>0</v>
      </c>
      <c r="AM7" s="651"/>
      <c r="AN7" s="651"/>
      <c r="AO7" s="652"/>
      <c r="AP7" s="642" t="s">
        <v>232</v>
      </c>
      <c r="AQ7" s="643"/>
      <c r="AR7" s="643"/>
      <c r="AS7" s="643"/>
      <c r="AT7" s="643"/>
      <c r="AU7" s="643"/>
      <c r="AV7" s="643"/>
      <c r="AW7" s="643"/>
      <c r="AX7" s="643"/>
      <c r="AY7" s="643"/>
      <c r="AZ7" s="643"/>
      <c r="BA7" s="643"/>
      <c r="BB7" s="643"/>
      <c r="BC7" s="643"/>
      <c r="BD7" s="643"/>
      <c r="BE7" s="643"/>
      <c r="BF7" s="644"/>
      <c r="BG7" s="645">
        <v>1727019</v>
      </c>
      <c r="BH7" s="646"/>
      <c r="BI7" s="646"/>
      <c r="BJ7" s="646"/>
      <c r="BK7" s="646"/>
      <c r="BL7" s="646"/>
      <c r="BM7" s="646"/>
      <c r="BN7" s="647"/>
      <c r="BO7" s="648">
        <v>45.6</v>
      </c>
      <c r="BP7" s="648"/>
      <c r="BQ7" s="648"/>
      <c r="BR7" s="648"/>
      <c r="BS7" s="649">
        <v>66473</v>
      </c>
      <c r="BT7" s="649"/>
      <c r="BU7" s="649"/>
      <c r="BV7" s="649"/>
      <c r="BW7" s="649"/>
      <c r="BX7" s="649"/>
      <c r="BY7" s="649"/>
      <c r="BZ7" s="649"/>
      <c r="CA7" s="649"/>
      <c r="CB7" s="653"/>
      <c r="CD7" s="660" t="s">
        <v>233</v>
      </c>
      <c r="CE7" s="661"/>
      <c r="CF7" s="661"/>
      <c r="CG7" s="661"/>
      <c r="CH7" s="661"/>
      <c r="CI7" s="661"/>
      <c r="CJ7" s="661"/>
      <c r="CK7" s="661"/>
      <c r="CL7" s="661"/>
      <c r="CM7" s="661"/>
      <c r="CN7" s="661"/>
      <c r="CO7" s="661"/>
      <c r="CP7" s="661"/>
      <c r="CQ7" s="662"/>
      <c r="CR7" s="645">
        <v>2578805</v>
      </c>
      <c r="CS7" s="646"/>
      <c r="CT7" s="646"/>
      <c r="CU7" s="646"/>
      <c r="CV7" s="646"/>
      <c r="CW7" s="646"/>
      <c r="CX7" s="646"/>
      <c r="CY7" s="647"/>
      <c r="CZ7" s="648">
        <v>19</v>
      </c>
      <c r="DA7" s="648"/>
      <c r="DB7" s="648"/>
      <c r="DC7" s="648"/>
      <c r="DD7" s="654">
        <v>572047</v>
      </c>
      <c r="DE7" s="646"/>
      <c r="DF7" s="646"/>
      <c r="DG7" s="646"/>
      <c r="DH7" s="646"/>
      <c r="DI7" s="646"/>
      <c r="DJ7" s="646"/>
      <c r="DK7" s="646"/>
      <c r="DL7" s="646"/>
      <c r="DM7" s="646"/>
      <c r="DN7" s="646"/>
      <c r="DO7" s="646"/>
      <c r="DP7" s="647"/>
      <c r="DQ7" s="654">
        <v>2004818</v>
      </c>
      <c r="DR7" s="646"/>
      <c r="DS7" s="646"/>
      <c r="DT7" s="646"/>
      <c r="DU7" s="646"/>
      <c r="DV7" s="646"/>
      <c r="DW7" s="646"/>
      <c r="DX7" s="646"/>
      <c r="DY7" s="646"/>
      <c r="DZ7" s="646"/>
      <c r="EA7" s="646"/>
      <c r="EB7" s="646"/>
      <c r="EC7" s="655"/>
    </row>
    <row r="8" spans="2:143" ht="11.25" customHeight="1">
      <c r="B8" s="642" t="s">
        <v>234</v>
      </c>
      <c r="C8" s="643"/>
      <c r="D8" s="643"/>
      <c r="E8" s="643"/>
      <c r="F8" s="643"/>
      <c r="G8" s="643"/>
      <c r="H8" s="643"/>
      <c r="I8" s="643"/>
      <c r="J8" s="643"/>
      <c r="K8" s="643"/>
      <c r="L8" s="643"/>
      <c r="M8" s="643"/>
      <c r="N8" s="643"/>
      <c r="O8" s="643"/>
      <c r="P8" s="643"/>
      <c r="Q8" s="644"/>
      <c r="R8" s="645">
        <v>6505</v>
      </c>
      <c r="S8" s="646"/>
      <c r="T8" s="646"/>
      <c r="U8" s="646"/>
      <c r="V8" s="646"/>
      <c r="W8" s="646"/>
      <c r="X8" s="646"/>
      <c r="Y8" s="647"/>
      <c r="Z8" s="648">
        <v>0</v>
      </c>
      <c r="AA8" s="648"/>
      <c r="AB8" s="648"/>
      <c r="AC8" s="648"/>
      <c r="AD8" s="649">
        <v>6505</v>
      </c>
      <c r="AE8" s="649"/>
      <c r="AF8" s="649"/>
      <c r="AG8" s="649"/>
      <c r="AH8" s="649"/>
      <c r="AI8" s="649"/>
      <c r="AJ8" s="649"/>
      <c r="AK8" s="649"/>
      <c r="AL8" s="650">
        <v>0.1</v>
      </c>
      <c r="AM8" s="651"/>
      <c r="AN8" s="651"/>
      <c r="AO8" s="652"/>
      <c r="AP8" s="642" t="s">
        <v>235</v>
      </c>
      <c r="AQ8" s="643"/>
      <c r="AR8" s="643"/>
      <c r="AS8" s="643"/>
      <c r="AT8" s="643"/>
      <c r="AU8" s="643"/>
      <c r="AV8" s="643"/>
      <c r="AW8" s="643"/>
      <c r="AX8" s="643"/>
      <c r="AY8" s="643"/>
      <c r="AZ8" s="643"/>
      <c r="BA8" s="643"/>
      <c r="BB8" s="643"/>
      <c r="BC8" s="643"/>
      <c r="BD8" s="643"/>
      <c r="BE8" s="643"/>
      <c r="BF8" s="644"/>
      <c r="BG8" s="645">
        <v>49379</v>
      </c>
      <c r="BH8" s="646"/>
      <c r="BI8" s="646"/>
      <c r="BJ8" s="646"/>
      <c r="BK8" s="646"/>
      <c r="BL8" s="646"/>
      <c r="BM8" s="646"/>
      <c r="BN8" s="647"/>
      <c r="BO8" s="648">
        <v>1.3</v>
      </c>
      <c r="BP8" s="648"/>
      <c r="BQ8" s="648"/>
      <c r="BR8" s="648"/>
      <c r="BS8" s="654" t="s">
        <v>134</v>
      </c>
      <c r="BT8" s="646"/>
      <c r="BU8" s="646"/>
      <c r="BV8" s="646"/>
      <c r="BW8" s="646"/>
      <c r="BX8" s="646"/>
      <c r="BY8" s="646"/>
      <c r="BZ8" s="646"/>
      <c r="CA8" s="646"/>
      <c r="CB8" s="655"/>
      <c r="CD8" s="660" t="s">
        <v>236</v>
      </c>
      <c r="CE8" s="661"/>
      <c r="CF8" s="661"/>
      <c r="CG8" s="661"/>
      <c r="CH8" s="661"/>
      <c r="CI8" s="661"/>
      <c r="CJ8" s="661"/>
      <c r="CK8" s="661"/>
      <c r="CL8" s="661"/>
      <c r="CM8" s="661"/>
      <c r="CN8" s="661"/>
      <c r="CO8" s="661"/>
      <c r="CP8" s="661"/>
      <c r="CQ8" s="662"/>
      <c r="CR8" s="645">
        <v>3670127</v>
      </c>
      <c r="CS8" s="646"/>
      <c r="CT8" s="646"/>
      <c r="CU8" s="646"/>
      <c r="CV8" s="646"/>
      <c r="CW8" s="646"/>
      <c r="CX8" s="646"/>
      <c r="CY8" s="647"/>
      <c r="CZ8" s="648">
        <v>27</v>
      </c>
      <c r="DA8" s="648"/>
      <c r="DB8" s="648"/>
      <c r="DC8" s="648"/>
      <c r="DD8" s="654">
        <v>54109</v>
      </c>
      <c r="DE8" s="646"/>
      <c r="DF8" s="646"/>
      <c r="DG8" s="646"/>
      <c r="DH8" s="646"/>
      <c r="DI8" s="646"/>
      <c r="DJ8" s="646"/>
      <c r="DK8" s="646"/>
      <c r="DL8" s="646"/>
      <c r="DM8" s="646"/>
      <c r="DN8" s="646"/>
      <c r="DO8" s="646"/>
      <c r="DP8" s="647"/>
      <c r="DQ8" s="654">
        <v>1732559</v>
      </c>
      <c r="DR8" s="646"/>
      <c r="DS8" s="646"/>
      <c r="DT8" s="646"/>
      <c r="DU8" s="646"/>
      <c r="DV8" s="646"/>
      <c r="DW8" s="646"/>
      <c r="DX8" s="646"/>
      <c r="DY8" s="646"/>
      <c r="DZ8" s="646"/>
      <c r="EA8" s="646"/>
      <c r="EB8" s="646"/>
      <c r="EC8" s="655"/>
    </row>
    <row r="9" spans="2:143" ht="11.25" customHeight="1">
      <c r="B9" s="642" t="s">
        <v>237</v>
      </c>
      <c r="C9" s="643"/>
      <c r="D9" s="643"/>
      <c r="E9" s="643"/>
      <c r="F9" s="643"/>
      <c r="G9" s="643"/>
      <c r="H9" s="643"/>
      <c r="I9" s="643"/>
      <c r="J9" s="643"/>
      <c r="K9" s="643"/>
      <c r="L9" s="643"/>
      <c r="M9" s="643"/>
      <c r="N9" s="643"/>
      <c r="O9" s="643"/>
      <c r="P9" s="643"/>
      <c r="Q9" s="644"/>
      <c r="R9" s="645">
        <v>2855</v>
      </c>
      <c r="S9" s="646"/>
      <c r="T9" s="646"/>
      <c r="U9" s="646"/>
      <c r="V9" s="646"/>
      <c r="W9" s="646"/>
      <c r="X9" s="646"/>
      <c r="Y9" s="647"/>
      <c r="Z9" s="648">
        <v>0</v>
      </c>
      <c r="AA9" s="648"/>
      <c r="AB9" s="648"/>
      <c r="AC9" s="648"/>
      <c r="AD9" s="649">
        <v>2855</v>
      </c>
      <c r="AE9" s="649"/>
      <c r="AF9" s="649"/>
      <c r="AG9" s="649"/>
      <c r="AH9" s="649"/>
      <c r="AI9" s="649"/>
      <c r="AJ9" s="649"/>
      <c r="AK9" s="649"/>
      <c r="AL9" s="650">
        <v>0</v>
      </c>
      <c r="AM9" s="651"/>
      <c r="AN9" s="651"/>
      <c r="AO9" s="652"/>
      <c r="AP9" s="642" t="s">
        <v>238</v>
      </c>
      <c r="AQ9" s="643"/>
      <c r="AR9" s="643"/>
      <c r="AS9" s="643"/>
      <c r="AT9" s="643"/>
      <c r="AU9" s="643"/>
      <c r="AV9" s="643"/>
      <c r="AW9" s="643"/>
      <c r="AX9" s="643"/>
      <c r="AY9" s="643"/>
      <c r="AZ9" s="643"/>
      <c r="BA9" s="643"/>
      <c r="BB9" s="643"/>
      <c r="BC9" s="643"/>
      <c r="BD9" s="643"/>
      <c r="BE9" s="643"/>
      <c r="BF9" s="644"/>
      <c r="BG9" s="645">
        <v>1199253</v>
      </c>
      <c r="BH9" s="646"/>
      <c r="BI9" s="646"/>
      <c r="BJ9" s="646"/>
      <c r="BK9" s="646"/>
      <c r="BL9" s="646"/>
      <c r="BM9" s="646"/>
      <c r="BN9" s="647"/>
      <c r="BO9" s="648">
        <v>31.6</v>
      </c>
      <c r="BP9" s="648"/>
      <c r="BQ9" s="648"/>
      <c r="BR9" s="648"/>
      <c r="BS9" s="654" t="s">
        <v>125</v>
      </c>
      <c r="BT9" s="646"/>
      <c r="BU9" s="646"/>
      <c r="BV9" s="646"/>
      <c r="BW9" s="646"/>
      <c r="BX9" s="646"/>
      <c r="BY9" s="646"/>
      <c r="BZ9" s="646"/>
      <c r="CA9" s="646"/>
      <c r="CB9" s="655"/>
      <c r="CD9" s="660" t="s">
        <v>239</v>
      </c>
      <c r="CE9" s="661"/>
      <c r="CF9" s="661"/>
      <c r="CG9" s="661"/>
      <c r="CH9" s="661"/>
      <c r="CI9" s="661"/>
      <c r="CJ9" s="661"/>
      <c r="CK9" s="661"/>
      <c r="CL9" s="661"/>
      <c r="CM9" s="661"/>
      <c r="CN9" s="661"/>
      <c r="CO9" s="661"/>
      <c r="CP9" s="661"/>
      <c r="CQ9" s="662"/>
      <c r="CR9" s="645">
        <v>769880</v>
      </c>
      <c r="CS9" s="646"/>
      <c r="CT9" s="646"/>
      <c r="CU9" s="646"/>
      <c r="CV9" s="646"/>
      <c r="CW9" s="646"/>
      <c r="CX9" s="646"/>
      <c r="CY9" s="647"/>
      <c r="CZ9" s="648">
        <v>5.7</v>
      </c>
      <c r="DA9" s="648"/>
      <c r="DB9" s="648"/>
      <c r="DC9" s="648"/>
      <c r="DD9" s="654">
        <v>2075</v>
      </c>
      <c r="DE9" s="646"/>
      <c r="DF9" s="646"/>
      <c r="DG9" s="646"/>
      <c r="DH9" s="646"/>
      <c r="DI9" s="646"/>
      <c r="DJ9" s="646"/>
      <c r="DK9" s="646"/>
      <c r="DL9" s="646"/>
      <c r="DM9" s="646"/>
      <c r="DN9" s="646"/>
      <c r="DO9" s="646"/>
      <c r="DP9" s="647"/>
      <c r="DQ9" s="654">
        <v>741819</v>
      </c>
      <c r="DR9" s="646"/>
      <c r="DS9" s="646"/>
      <c r="DT9" s="646"/>
      <c r="DU9" s="646"/>
      <c r="DV9" s="646"/>
      <c r="DW9" s="646"/>
      <c r="DX9" s="646"/>
      <c r="DY9" s="646"/>
      <c r="DZ9" s="646"/>
      <c r="EA9" s="646"/>
      <c r="EB9" s="646"/>
      <c r="EC9" s="655"/>
    </row>
    <row r="10" spans="2:143" ht="11.25" customHeight="1">
      <c r="B10" s="642" t="s">
        <v>240</v>
      </c>
      <c r="C10" s="643"/>
      <c r="D10" s="643"/>
      <c r="E10" s="643"/>
      <c r="F10" s="643"/>
      <c r="G10" s="643"/>
      <c r="H10" s="643"/>
      <c r="I10" s="643"/>
      <c r="J10" s="643"/>
      <c r="K10" s="643"/>
      <c r="L10" s="643"/>
      <c r="M10" s="643"/>
      <c r="N10" s="643"/>
      <c r="O10" s="643"/>
      <c r="P10" s="643"/>
      <c r="Q10" s="644"/>
      <c r="R10" s="645" t="s">
        <v>125</v>
      </c>
      <c r="S10" s="646"/>
      <c r="T10" s="646"/>
      <c r="U10" s="646"/>
      <c r="V10" s="646"/>
      <c r="W10" s="646"/>
      <c r="X10" s="646"/>
      <c r="Y10" s="647"/>
      <c r="Z10" s="648" t="s">
        <v>134</v>
      </c>
      <c r="AA10" s="648"/>
      <c r="AB10" s="648"/>
      <c r="AC10" s="648"/>
      <c r="AD10" s="649" t="s">
        <v>134</v>
      </c>
      <c r="AE10" s="649"/>
      <c r="AF10" s="649"/>
      <c r="AG10" s="649"/>
      <c r="AH10" s="649"/>
      <c r="AI10" s="649"/>
      <c r="AJ10" s="649"/>
      <c r="AK10" s="649"/>
      <c r="AL10" s="650" t="s">
        <v>134</v>
      </c>
      <c r="AM10" s="651"/>
      <c r="AN10" s="651"/>
      <c r="AO10" s="652"/>
      <c r="AP10" s="642" t="s">
        <v>241</v>
      </c>
      <c r="AQ10" s="643"/>
      <c r="AR10" s="643"/>
      <c r="AS10" s="643"/>
      <c r="AT10" s="643"/>
      <c r="AU10" s="643"/>
      <c r="AV10" s="643"/>
      <c r="AW10" s="643"/>
      <c r="AX10" s="643"/>
      <c r="AY10" s="643"/>
      <c r="AZ10" s="643"/>
      <c r="BA10" s="643"/>
      <c r="BB10" s="643"/>
      <c r="BC10" s="643"/>
      <c r="BD10" s="643"/>
      <c r="BE10" s="643"/>
      <c r="BF10" s="644"/>
      <c r="BG10" s="645">
        <v>143116</v>
      </c>
      <c r="BH10" s="646"/>
      <c r="BI10" s="646"/>
      <c r="BJ10" s="646"/>
      <c r="BK10" s="646"/>
      <c r="BL10" s="646"/>
      <c r="BM10" s="646"/>
      <c r="BN10" s="647"/>
      <c r="BO10" s="648">
        <v>3.8</v>
      </c>
      <c r="BP10" s="648"/>
      <c r="BQ10" s="648"/>
      <c r="BR10" s="648"/>
      <c r="BS10" s="654" t="s">
        <v>125</v>
      </c>
      <c r="BT10" s="646"/>
      <c r="BU10" s="646"/>
      <c r="BV10" s="646"/>
      <c r="BW10" s="646"/>
      <c r="BX10" s="646"/>
      <c r="BY10" s="646"/>
      <c r="BZ10" s="646"/>
      <c r="CA10" s="646"/>
      <c r="CB10" s="655"/>
      <c r="CD10" s="660" t="s">
        <v>242</v>
      </c>
      <c r="CE10" s="661"/>
      <c r="CF10" s="661"/>
      <c r="CG10" s="661"/>
      <c r="CH10" s="661"/>
      <c r="CI10" s="661"/>
      <c r="CJ10" s="661"/>
      <c r="CK10" s="661"/>
      <c r="CL10" s="661"/>
      <c r="CM10" s="661"/>
      <c r="CN10" s="661"/>
      <c r="CO10" s="661"/>
      <c r="CP10" s="661"/>
      <c r="CQ10" s="662"/>
      <c r="CR10" s="645">
        <v>19439</v>
      </c>
      <c r="CS10" s="646"/>
      <c r="CT10" s="646"/>
      <c r="CU10" s="646"/>
      <c r="CV10" s="646"/>
      <c r="CW10" s="646"/>
      <c r="CX10" s="646"/>
      <c r="CY10" s="647"/>
      <c r="CZ10" s="648">
        <v>0.1</v>
      </c>
      <c r="DA10" s="648"/>
      <c r="DB10" s="648"/>
      <c r="DC10" s="648"/>
      <c r="DD10" s="654">
        <v>1595</v>
      </c>
      <c r="DE10" s="646"/>
      <c r="DF10" s="646"/>
      <c r="DG10" s="646"/>
      <c r="DH10" s="646"/>
      <c r="DI10" s="646"/>
      <c r="DJ10" s="646"/>
      <c r="DK10" s="646"/>
      <c r="DL10" s="646"/>
      <c r="DM10" s="646"/>
      <c r="DN10" s="646"/>
      <c r="DO10" s="646"/>
      <c r="DP10" s="647"/>
      <c r="DQ10" s="654">
        <v>7439</v>
      </c>
      <c r="DR10" s="646"/>
      <c r="DS10" s="646"/>
      <c r="DT10" s="646"/>
      <c r="DU10" s="646"/>
      <c r="DV10" s="646"/>
      <c r="DW10" s="646"/>
      <c r="DX10" s="646"/>
      <c r="DY10" s="646"/>
      <c r="DZ10" s="646"/>
      <c r="EA10" s="646"/>
      <c r="EB10" s="646"/>
      <c r="EC10" s="655"/>
    </row>
    <row r="11" spans="2:143" ht="11.25" customHeight="1">
      <c r="B11" s="642" t="s">
        <v>243</v>
      </c>
      <c r="C11" s="643"/>
      <c r="D11" s="643"/>
      <c r="E11" s="643"/>
      <c r="F11" s="643"/>
      <c r="G11" s="643"/>
      <c r="H11" s="643"/>
      <c r="I11" s="643"/>
      <c r="J11" s="643"/>
      <c r="K11" s="643"/>
      <c r="L11" s="643"/>
      <c r="M11" s="643"/>
      <c r="N11" s="643"/>
      <c r="O11" s="643"/>
      <c r="P11" s="643"/>
      <c r="Q11" s="644"/>
      <c r="R11" s="645">
        <v>502676</v>
      </c>
      <c r="S11" s="646"/>
      <c r="T11" s="646"/>
      <c r="U11" s="646"/>
      <c r="V11" s="646"/>
      <c r="W11" s="646"/>
      <c r="X11" s="646"/>
      <c r="Y11" s="647"/>
      <c r="Z11" s="650">
        <v>3.6</v>
      </c>
      <c r="AA11" s="651"/>
      <c r="AB11" s="651"/>
      <c r="AC11" s="663"/>
      <c r="AD11" s="654">
        <v>502676</v>
      </c>
      <c r="AE11" s="646"/>
      <c r="AF11" s="646"/>
      <c r="AG11" s="646"/>
      <c r="AH11" s="646"/>
      <c r="AI11" s="646"/>
      <c r="AJ11" s="646"/>
      <c r="AK11" s="647"/>
      <c r="AL11" s="650">
        <v>8.1</v>
      </c>
      <c r="AM11" s="651"/>
      <c r="AN11" s="651"/>
      <c r="AO11" s="652"/>
      <c r="AP11" s="642" t="s">
        <v>244</v>
      </c>
      <c r="AQ11" s="643"/>
      <c r="AR11" s="643"/>
      <c r="AS11" s="643"/>
      <c r="AT11" s="643"/>
      <c r="AU11" s="643"/>
      <c r="AV11" s="643"/>
      <c r="AW11" s="643"/>
      <c r="AX11" s="643"/>
      <c r="AY11" s="643"/>
      <c r="AZ11" s="643"/>
      <c r="BA11" s="643"/>
      <c r="BB11" s="643"/>
      <c r="BC11" s="643"/>
      <c r="BD11" s="643"/>
      <c r="BE11" s="643"/>
      <c r="BF11" s="644"/>
      <c r="BG11" s="645">
        <v>335271</v>
      </c>
      <c r="BH11" s="646"/>
      <c r="BI11" s="646"/>
      <c r="BJ11" s="646"/>
      <c r="BK11" s="646"/>
      <c r="BL11" s="646"/>
      <c r="BM11" s="646"/>
      <c r="BN11" s="647"/>
      <c r="BO11" s="648">
        <v>8.8000000000000007</v>
      </c>
      <c r="BP11" s="648"/>
      <c r="BQ11" s="648"/>
      <c r="BR11" s="648"/>
      <c r="BS11" s="654">
        <v>66473</v>
      </c>
      <c r="BT11" s="646"/>
      <c r="BU11" s="646"/>
      <c r="BV11" s="646"/>
      <c r="BW11" s="646"/>
      <c r="BX11" s="646"/>
      <c r="BY11" s="646"/>
      <c r="BZ11" s="646"/>
      <c r="CA11" s="646"/>
      <c r="CB11" s="655"/>
      <c r="CD11" s="660" t="s">
        <v>245</v>
      </c>
      <c r="CE11" s="661"/>
      <c r="CF11" s="661"/>
      <c r="CG11" s="661"/>
      <c r="CH11" s="661"/>
      <c r="CI11" s="661"/>
      <c r="CJ11" s="661"/>
      <c r="CK11" s="661"/>
      <c r="CL11" s="661"/>
      <c r="CM11" s="661"/>
      <c r="CN11" s="661"/>
      <c r="CO11" s="661"/>
      <c r="CP11" s="661"/>
      <c r="CQ11" s="662"/>
      <c r="CR11" s="645">
        <v>707827</v>
      </c>
      <c r="CS11" s="646"/>
      <c r="CT11" s="646"/>
      <c r="CU11" s="646"/>
      <c r="CV11" s="646"/>
      <c r="CW11" s="646"/>
      <c r="CX11" s="646"/>
      <c r="CY11" s="647"/>
      <c r="CZ11" s="648">
        <v>5.2</v>
      </c>
      <c r="DA11" s="648"/>
      <c r="DB11" s="648"/>
      <c r="DC11" s="648"/>
      <c r="DD11" s="654">
        <v>62019</v>
      </c>
      <c r="DE11" s="646"/>
      <c r="DF11" s="646"/>
      <c r="DG11" s="646"/>
      <c r="DH11" s="646"/>
      <c r="DI11" s="646"/>
      <c r="DJ11" s="646"/>
      <c r="DK11" s="646"/>
      <c r="DL11" s="646"/>
      <c r="DM11" s="646"/>
      <c r="DN11" s="646"/>
      <c r="DO11" s="646"/>
      <c r="DP11" s="647"/>
      <c r="DQ11" s="654">
        <v>511446</v>
      </c>
      <c r="DR11" s="646"/>
      <c r="DS11" s="646"/>
      <c r="DT11" s="646"/>
      <c r="DU11" s="646"/>
      <c r="DV11" s="646"/>
      <c r="DW11" s="646"/>
      <c r="DX11" s="646"/>
      <c r="DY11" s="646"/>
      <c r="DZ11" s="646"/>
      <c r="EA11" s="646"/>
      <c r="EB11" s="646"/>
      <c r="EC11" s="655"/>
    </row>
    <row r="12" spans="2:143" ht="11.25" customHeight="1">
      <c r="B12" s="642" t="s">
        <v>246</v>
      </c>
      <c r="C12" s="643"/>
      <c r="D12" s="643"/>
      <c r="E12" s="643"/>
      <c r="F12" s="643"/>
      <c r="G12" s="643"/>
      <c r="H12" s="643"/>
      <c r="I12" s="643"/>
      <c r="J12" s="643"/>
      <c r="K12" s="643"/>
      <c r="L12" s="643"/>
      <c r="M12" s="643"/>
      <c r="N12" s="643"/>
      <c r="O12" s="643"/>
      <c r="P12" s="643"/>
      <c r="Q12" s="644"/>
      <c r="R12" s="645" t="s">
        <v>125</v>
      </c>
      <c r="S12" s="646"/>
      <c r="T12" s="646"/>
      <c r="U12" s="646"/>
      <c r="V12" s="646"/>
      <c r="W12" s="646"/>
      <c r="X12" s="646"/>
      <c r="Y12" s="647"/>
      <c r="Z12" s="648" t="s">
        <v>125</v>
      </c>
      <c r="AA12" s="648"/>
      <c r="AB12" s="648"/>
      <c r="AC12" s="648"/>
      <c r="AD12" s="649" t="s">
        <v>134</v>
      </c>
      <c r="AE12" s="649"/>
      <c r="AF12" s="649"/>
      <c r="AG12" s="649"/>
      <c r="AH12" s="649"/>
      <c r="AI12" s="649"/>
      <c r="AJ12" s="649"/>
      <c r="AK12" s="649"/>
      <c r="AL12" s="650" t="s">
        <v>134</v>
      </c>
      <c r="AM12" s="651"/>
      <c r="AN12" s="651"/>
      <c r="AO12" s="652"/>
      <c r="AP12" s="642" t="s">
        <v>247</v>
      </c>
      <c r="AQ12" s="643"/>
      <c r="AR12" s="643"/>
      <c r="AS12" s="643"/>
      <c r="AT12" s="643"/>
      <c r="AU12" s="643"/>
      <c r="AV12" s="643"/>
      <c r="AW12" s="643"/>
      <c r="AX12" s="643"/>
      <c r="AY12" s="643"/>
      <c r="AZ12" s="643"/>
      <c r="BA12" s="643"/>
      <c r="BB12" s="643"/>
      <c r="BC12" s="643"/>
      <c r="BD12" s="643"/>
      <c r="BE12" s="643"/>
      <c r="BF12" s="644"/>
      <c r="BG12" s="645">
        <v>1773386</v>
      </c>
      <c r="BH12" s="646"/>
      <c r="BI12" s="646"/>
      <c r="BJ12" s="646"/>
      <c r="BK12" s="646"/>
      <c r="BL12" s="646"/>
      <c r="BM12" s="646"/>
      <c r="BN12" s="647"/>
      <c r="BO12" s="648">
        <v>46.8</v>
      </c>
      <c r="BP12" s="648"/>
      <c r="BQ12" s="648"/>
      <c r="BR12" s="648"/>
      <c r="BS12" s="654" t="s">
        <v>125</v>
      </c>
      <c r="BT12" s="646"/>
      <c r="BU12" s="646"/>
      <c r="BV12" s="646"/>
      <c r="BW12" s="646"/>
      <c r="BX12" s="646"/>
      <c r="BY12" s="646"/>
      <c r="BZ12" s="646"/>
      <c r="CA12" s="646"/>
      <c r="CB12" s="655"/>
      <c r="CD12" s="660" t="s">
        <v>248</v>
      </c>
      <c r="CE12" s="661"/>
      <c r="CF12" s="661"/>
      <c r="CG12" s="661"/>
      <c r="CH12" s="661"/>
      <c r="CI12" s="661"/>
      <c r="CJ12" s="661"/>
      <c r="CK12" s="661"/>
      <c r="CL12" s="661"/>
      <c r="CM12" s="661"/>
      <c r="CN12" s="661"/>
      <c r="CO12" s="661"/>
      <c r="CP12" s="661"/>
      <c r="CQ12" s="662"/>
      <c r="CR12" s="645">
        <v>83468</v>
      </c>
      <c r="CS12" s="646"/>
      <c r="CT12" s="646"/>
      <c r="CU12" s="646"/>
      <c r="CV12" s="646"/>
      <c r="CW12" s="646"/>
      <c r="CX12" s="646"/>
      <c r="CY12" s="647"/>
      <c r="CZ12" s="648">
        <v>0.6</v>
      </c>
      <c r="DA12" s="648"/>
      <c r="DB12" s="648"/>
      <c r="DC12" s="648"/>
      <c r="DD12" s="654">
        <v>10917</v>
      </c>
      <c r="DE12" s="646"/>
      <c r="DF12" s="646"/>
      <c r="DG12" s="646"/>
      <c r="DH12" s="646"/>
      <c r="DI12" s="646"/>
      <c r="DJ12" s="646"/>
      <c r="DK12" s="646"/>
      <c r="DL12" s="646"/>
      <c r="DM12" s="646"/>
      <c r="DN12" s="646"/>
      <c r="DO12" s="646"/>
      <c r="DP12" s="647"/>
      <c r="DQ12" s="654">
        <v>79945</v>
      </c>
      <c r="DR12" s="646"/>
      <c r="DS12" s="646"/>
      <c r="DT12" s="646"/>
      <c r="DU12" s="646"/>
      <c r="DV12" s="646"/>
      <c r="DW12" s="646"/>
      <c r="DX12" s="646"/>
      <c r="DY12" s="646"/>
      <c r="DZ12" s="646"/>
      <c r="EA12" s="646"/>
      <c r="EB12" s="646"/>
      <c r="EC12" s="655"/>
    </row>
    <row r="13" spans="2:143" ht="11.25" customHeight="1">
      <c r="B13" s="642" t="s">
        <v>249</v>
      </c>
      <c r="C13" s="643"/>
      <c r="D13" s="643"/>
      <c r="E13" s="643"/>
      <c r="F13" s="643"/>
      <c r="G13" s="643"/>
      <c r="H13" s="643"/>
      <c r="I13" s="643"/>
      <c r="J13" s="643"/>
      <c r="K13" s="643"/>
      <c r="L13" s="643"/>
      <c r="M13" s="643"/>
      <c r="N13" s="643"/>
      <c r="O13" s="643"/>
      <c r="P13" s="643"/>
      <c r="Q13" s="644"/>
      <c r="R13" s="645" t="s">
        <v>125</v>
      </c>
      <c r="S13" s="646"/>
      <c r="T13" s="646"/>
      <c r="U13" s="646"/>
      <c r="V13" s="646"/>
      <c r="W13" s="646"/>
      <c r="X13" s="646"/>
      <c r="Y13" s="647"/>
      <c r="Z13" s="648" t="s">
        <v>134</v>
      </c>
      <c r="AA13" s="648"/>
      <c r="AB13" s="648"/>
      <c r="AC13" s="648"/>
      <c r="AD13" s="649" t="s">
        <v>125</v>
      </c>
      <c r="AE13" s="649"/>
      <c r="AF13" s="649"/>
      <c r="AG13" s="649"/>
      <c r="AH13" s="649"/>
      <c r="AI13" s="649"/>
      <c r="AJ13" s="649"/>
      <c r="AK13" s="649"/>
      <c r="AL13" s="650" t="s">
        <v>134</v>
      </c>
      <c r="AM13" s="651"/>
      <c r="AN13" s="651"/>
      <c r="AO13" s="652"/>
      <c r="AP13" s="642" t="s">
        <v>250</v>
      </c>
      <c r="AQ13" s="643"/>
      <c r="AR13" s="643"/>
      <c r="AS13" s="643"/>
      <c r="AT13" s="643"/>
      <c r="AU13" s="643"/>
      <c r="AV13" s="643"/>
      <c r="AW13" s="643"/>
      <c r="AX13" s="643"/>
      <c r="AY13" s="643"/>
      <c r="AZ13" s="643"/>
      <c r="BA13" s="643"/>
      <c r="BB13" s="643"/>
      <c r="BC13" s="643"/>
      <c r="BD13" s="643"/>
      <c r="BE13" s="643"/>
      <c r="BF13" s="644"/>
      <c r="BG13" s="645">
        <v>1756087</v>
      </c>
      <c r="BH13" s="646"/>
      <c r="BI13" s="646"/>
      <c r="BJ13" s="646"/>
      <c r="BK13" s="646"/>
      <c r="BL13" s="646"/>
      <c r="BM13" s="646"/>
      <c r="BN13" s="647"/>
      <c r="BO13" s="648">
        <v>46.3</v>
      </c>
      <c r="BP13" s="648"/>
      <c r="BQ13" s="648"/>
      <c r="BR13" s="648"/>
      <c r="BS13" s="654" t="s">
        <v>125</v>
      </c>
      <c r="BT13" s="646"/>
      <c r="BU13" s="646"/>
      <c r="BV13" s="646"/>
      <c r="BW13" s="646"/>
      <c r="BX13" s="646"/>
      <c r="BY13" s="646"/>
      <c r="BZ13" s="646"/>
      <c r="CA13" s="646"/>
      <c r="CB13" s="655"/>
      <c r="CD13" s="660" t="s">
        <v>251</v>
      </c>
      <c r="CE13" s="661"/>
      <c r="CF13" s="661"/>
      <c r="CG13" s="661"/>
      <c r="CH13" s="661"/>
      <c r="CI13" s="661"/>
      <c r="CJ13" s="661"/>
      <c r="CK13" s="661"/>
      <c r="CL13" s="661"/>
      <c r="CM13" s="661"/>
      <c r="CN13" s="661"/>
      <c r="CO13" s="661"/>
      <c r="CP13" s="661"/>
      <c r="CQ13" s="662"/>
      <c r="CR13" s="645">
        <v>2630126</v>
      </c>
      <c r="CS13" s="646"/>
      <c r="CT13" s="646"/>
      <c r="CU13" s="646"/>
      <c r="CV13" s="646"/>
      <c r="CW13" s="646"/>
      <c r="CX13" s="646"/>
      <c r="CY13" s="647"/>
      <c r="CZ13" s="648">
        <v>19.399999999999999</v>
      </c>
      <c r="DA13" s="648"/>
      <c r="DB13" s="648"/>
      <c r="DC13" s="648"/>
      <c r="DD13" s="654">
        <v>1628591</v>
      </c>
      <c r="DE13" s="646"/>
      <c r="DF13" s="646"/>
      <c r="DG13" s="646"/>
      <c r="DH13" s="646"/>
      <c r="DI13" s="646"/>
      <c r="DJ13" s="646"/>
      <c r="DK13" s="646"/>
      <c r="DL13" s="646"/>
      <c r="DM13" s="646"/>
      <c r="DN13" s="646"/>
      <c r="DO13" s="646"/>
      <c r="DP13" s="647"/>
      <c r="DQ13" s="654">
        <v>1362363</v>
      </c>
      <c r="DR13" s="646"/>
      <c r="DS13" s="646"/>
      <c r="DT13" s="646"/>
      <c r="DU13" s="646"/>
      <c r="DV13" s="646"/>
      <c r="DW13" s="646"/>
      <c r="DX13" s="646"/>
      <c r="DY13" s="646"/>
      <c r="DZ13" s="646"/>
      <c r="EA13" s="646"/>
      <c r="EB13" s="646"/>
      <c r="EC13" s="655"/>
    </row>
    <row r="14" spans="2:143" ht="11.25" customHeight="1">
      <c r="B14" s="642" t="s">
        <v>252</v>
      </c>
      <c r="C14" s="643"/>
      <c r="D14" s="643"/>
      <c r="E14" s="643"/>
      <c r="F14" s="643"/>
      <c r="G14" s="643"/>
      <c r="H14" s="643"/>
      <c r="I14" s="643"/>
      <c r="J14" s="643"/>
      <c r="K14" s="643"/>
      <c r="L14" s="643"/>
      <c r="M14" s="643"/>
      <c r="N14" s="643"/>
      <c r="O14" s="643"/>
      <c r="P14" s="643"/>
      <c r="Q14" s="644"/>
      <c r="R14" s="645">
        <v>15275</v>
      </c>
      <c r="S14" s="646"/>
      <c r="T14" s="646"/>
      <c r="U14" s="646"/>
      <c r="V14" s="646"/>
      <c r="W14" s="646"/>
      <c r="X14" s="646"/>
      <c r="Y14" s="647"/>
      <c r="Z14" s="648">
        <v>0.1</v>
      </c>
      <c r="AA14" s="648"/>
      <c r="AB14" s="648"/>
      <c r="AC14" s="648"/>
      <c r="AD14" s="649">
        <v>15275</v>
      </c>
      <c r="AE14" s="649"/>
      <c r="AF14" s="649"/>
      <c r="AG14" s="649"/>
      <c r="AH14" s="649"/>
      <c r="AI14" s="649"/>
      <c r="AJ14" s="649"/>
      <c r="AK14" s="649"/>
      <c r="AL14" s="650">
        <v>0.2</v>
      </c>
      <c r="AM14" s="651"/>
      <c r="AN14" s="651"/>
      <c r="AO14" s="652"/>
      <c r="AP14" s="642" t="s">
        <v>253</v>
      </c>
      <c r="AQ14" s="643"/>
      <c r="AR14" s="643"/>
      <c r="AS14" s="643"/>
      <c r="AT14" s="643"/>
      <c r="AU14" s="643"/>
      <c r="AV14" s="643"/>
      <c r="AW14" s="643"/>
      <c r="AX14" s="643"/>
      <c r="AY14" s="643"/>
      <c r="AZ14" s="643"/>
      <c r="BA14" s="643"/>
      <c r="BB14" s="643"/>
      <c r="BC14" s="643"/>
      <c r="BD14" s="643"/>
      <c r="BE14" s="643"/>
      <c r="BF14" s="644"/>
      <c r="BG14" s="645">
        <v>95282</v>
      </c>
      <c r="BH14" s="646"/>
      <c r="BI14" s="646"/>
      <c r="BJ14" s="646"/>
      <c r="BK14" s="646"/>
      <c r="BL14" s="646"/>
      <c r="BM14" s="646"/>
      <c r="BN14" s="647"/>
      <c r="BO14" s="648">
        <v>2.5</v>
      </c>
      <c r="BP14" s="648"/>
      <c r="BQ14" s="648"/>
      <c r="BR14" s="648"/>
      <c r="BS14" s="654" t="s">
        <v>125</v>
      </c>
      <c r="BT14" s="646"/>
      <c r="BU14" s="646"/>
      <c r="BV14" s="646"/>
      <c r="BW14" s="646"/>
      <c r="BX14" s="646"/>
      <c r="BY14" s="646"/>
      <c r="BZ14" s="646"/>
      <c r="CA14" s="646"/>
      <c r="CB14" s="655"/>
      <c r="CD14" s="660" t="s">
        <v>254</v>
      </c>
      <c r="CE14" s="661"/>
      <c r="CF14" s="661"/>
      <c r="CG14" s="661"/>
      <c r="CH14" s="661"/>
      <c r="CI14" s="661"/>
      <c r="CJ14" s="661"/>
      <c r="CK14" s="661"/>
      <c r="CL14" s="661"/>
      <c r="CM14" s="661"/>
      <c r="CN14" s="661"/>
      <c r="CO14" s="661"/>
      <c r="CP14" s="661"/>
      <c r="CQ14" s="662"/>
      <c r="CR14" s="645">
        <v>365113</v>
      </c>
      <c r="CS14" s="646"/>
      <c r="CT14" s="646"/>
      <c r="CU14" s="646"/>
      <c r="CV14" s="646"/>
      <c r="CW14" s="646"/>
      <c r="CX14" s="646"/>
      <c r="CY14" s="647"/>
      <c r="CZ14" s="648">
        <v>2.7</v>
      </c>
      <c r="DA14" s="648"/>
      <c r="DB14" s="648"/>
      <c r="DC14" s="648"/>
      <c r="DD14" s="654">
        <v>27982</v>
      </c>
      <c r="DE14" s="646"/>
      <c r="DF14" s="646"/>
      <c r="DG14" s="646"/>
      <c r="DH14" s="646"/>
      <c r="DI14" s="646"/>
      <c r="DJ14" s="646"/>
      <c r="DK14" s="646"/>
      <c r="DL14" s="646"/>
      <c r="DM14" s="646"/>
      <c r="DN14" s="646"/>
      <c r="DO14" s="646"/>
      <c r="DP14" s="647"/>
      <c r="DQ14" s="654">
        <v>340237</v>
      </c>
      <c r="DR14" s="646"/>
      <c r="DS14" s="646"/>
      <c r="DT14" s="646"/>
      <c r="DU14" s="646"/>
      <c r="DV14" s="646"/>
      <c r="DW14" s="646"/>
      <c r="DX14" s="646"/>
      <c r="DY14" s="646"/>
      <c r="DZ14" s="646"/>
      <c r="EA14" s="646"/>
      <c r="EB14" s="646"/>
      <c r="EC14" s="655"/>
    </row>
    <row r="15" spans="2:143" ht="11.25" customHeight="1">
      <c r="B15" s="642" t="s">
        <v>255</v>
      </c>
      <c r="C15" s="643"/>
      <c r="D15" s="643"/>
      <c r="E15" s="643"/>
      <c r="F15" s="643"/>
      <c r="G15" s="643"/>
      <c r="H15" s="643"/>
      <c r="I15" s="643"/>
      <c r="J15" s="643"/>
      <c r="K15" s="643"/>
      <c r="L15" s="643"/>
      <c r="M15" s="643"/>
      <c r="N15" s="643"/>
      <c r="O15" s="643"/>
      <c r="P15" s="643"/>
      <c r="Q15" s="644"/>
      <c r="R15" s="645" t="s">
        <v>125</v>
      </c>
      <c r="S15" s="646"/>
      <c r="T15" s="646"/>
      <c r="U15" s="646"/>
      <c r="V15" s="646"/>
      <c r="W15" s="646"/>
      <c r="X15" s="646"/>
      <c r="Y15" s="647"/>
      <c r="Z15" s="648" t="s">
        <v>134</v>
      </c>
      <c r="AA15" s="648"/>
      <c r="AB15" s="648"/>
      <c r="AC15" s="648"/>
      <c r="AD15" s="649" t="s">
        <v>125</v>
      </c>
      <c r="AE15" s="649"/>
      <c r="AF15" s="649"/>
      <c r="AG15" s="649"/>
      <c r="AH15" s="649"/>
      <c r="AI15" s="649"/>
      <c r="AJ15" s="649"/>
      <c r="AK15" s="649"/>
      <c r="AL15" s="650" t="s">
        <v>134</v>
      </c>
      <c r="AM15" s="651"/>
      <c r="AN15" s="651"/>
      <c r="AO15" s="652"/>
      <c r="AP15" s="642" t="s">
        <v>256</v>
      </c>
      <c r="AQ15" s="643"/>
      <c r="AR15" s="643"/>
      <c r="AS15" s="643"/>
      <c r="AT15" s="643"/>
      <c r="AU15" s="643"/>
      <c r="AV15" s="643"/>
      <c r="AW15" s="643"/>
      <c r="AX15" s="643"/>
      <c r="AY15" s="643"/>
      <c r="AZ15" s="643"/>
      <c r="BA15" s="643"/>
      <c r="BB15" s="643"/>
      <c r="BC15" s="643"/>
      <c r="BD15" s="643"/>
      <c r="BE15" s="643"/>
      <c r="BF15" s="644"/>
      <c r="BG15" s="645">
        <v>188573</v>
      </c>
      <c r="BH15" s="646"/>
      <c r="BI15" s="646"/>
      <c r="BJ15" s="646"/>
      <c r="BK15" s="646"/>
      <c r="BL15" s="646"/>
      <c r="BM15" s="646"/>
      <c r="BN15" s="647"/>
      <c r="BO15" s="648">
        <v>5</v>
      </c>
      <c r="BP15" s="648"/>
      <c r="BQ15" s="648"/>
      <c r="BR15" s="648"/>
      <c r="BS15" s="654" t="s">
        <v>134</v>
      </c>
      <c r="BT15" s="646"/>
      <c r="BU15" s="646"/>
      <c r="BV15" s="646"/>
      <c r="BW15" s="646"/>
      <c r="BX15" s="646"/>
      <c r="BY15" s="646"/>
      <c r="BZ15" s="646"/>
      <c r="CA15" s="646"/>
      <c r="CB15" s="655"/>
      <c r="CD15" s="660" t="s">
        <v>257</v>
      </c>
      <c r="CE15" s="661"/>
      <c r="CF15" s="661"/>
      <c r="CG15" s="661"/>
      <c r="CH15" s="661"/>
      <c r="CI15" s="661"/>
      <c r="CJ15" s="661"/>
      <c r="CK15" s="661"/>
      <c r="CL15" s="661"/>
      <c r="CM15" s="661"/>
      <c r="CN15" s="661"/>
      <c r="CO15" s="661"/>
      <c r="CP15" s="661"/>
      <c r="CQ15" s="662"/>
      <c r="CR15" s="645">
        <v>1366045</v>
      </c>
      <c r="CS15" s="646"/>
      <c r="CT15" s="646"/>
      <c r="CU15" s="646"/>
      <c r="CV15" s="646"/>
      <c r="CW15" s="646"/>
      <c r="CX15" s="646"/>
      <c r="CY15" s="647"/>
      <c r="CZ15" s="648">
        <v>10.1</v>
      </c>
      <c r="DA15" s="648"/>
      <c r="DB15" s="648"/>
      <c r="DC15" s="648"/>
      <c r="DD15" s="654">
        <v>700728</v>
      </c>
      <c r="DE15" s="646"/>
      <c r="DF15" s="646"/>
      <c r="DG15" s="646"/>
      <c r="DH15" s="646"/>
      <c r="DI15" s="646"/>
      <c r="DJ15" s="646"/>
      <c r="DK15" s="646"/>
      <c r="DL15" s="646"/>
      <c r="DM15" s="646"/>
      <c r="DN15" s="646"/>
      <c r="DO15" s="646"/>
      <c r="DP15" s="647"/>
      <c r="DQ15" s="654">
        <v>657308</v>
      </c>
      <c r="DR15" s="646"/>
      <c r="DS15" s="646"/>
      <c r="DT15" s="646"/>
      <c r="DU15" s="646"/>
      <c r="DV15" s="646"/>
      <c r="DW15" s="646"/>
      <c r="DX15" s="646"/>
      <c r="DY15" s="646"/>
      <c r="DZ15" s="646"/>
      <c r="EA15" s="646"/>
      <c r="EB15" s="646"/>
      <c r="EC15" s="655"/>
    </row>
    <row r="16" spans="2:143" ht="11.25" customHeight="1">
      <c r="B16" s="642" t="s">
        <v>258</v>
      </c>
      <c r="C16" s="643"/>
      <c r="D16" s="643"/>
      <c r="E16" s="643"/>
      <c r="F16" s="643"/>
      <c r="G16" s="643"/>
      <c r="H16" s="643"/>
      <c r="I16" s="643"/>
      <c r="J16" s="643"/>
      <c r="K16" s="643"/>
      <c r="L16" s="643"/>
      <c r="M16" s="643"/>
      <c r="N16" s="643"/>
      <c r="O16" s="643"/>
      <c r="P16" s="643"/>
      <c r="Q16" s="644"/>
      <c r="R16" s="645">
        <v>3589</v>
      </c>
      <c r="S16" s="646"/>
      <c r="T16" s="646"/>
      <c r="U16" s="646"/>
      <c r="V16" s="646"/>
      <c r="W16" s="646"/>
      <c r="X16" s="646"/>
      <c r="Y16" s="647"/>
      <c r="Z16" s="648">
        <v>0</v>
      </c>
      <c r="AA16" s="648"/>
      <c r="AB16" s="648"/>
      <c r="AC16" s="648"/>
      <c r="AD16" s="649">
        <v>3589</v>
      </c>
      <c r="AE16" s="649"/>
      <c r="AF16" s="649"/>
      <c r="AG16" s="649"/>
      <c r="AH16" s="649"/>
      <c r="AI16" s="649"/>
      <c r="AJ16" s="649"/>
      <c r="AK16" s="649"/>
      <c r="AL16" s="650">
        <v>0.1</v>
      </c>
      <c r="AM16" s="651"/>
      <c r="AN16" s="651"/>
      <c r="AO16" s="652"/>
      <c r="AP16" s="642" t="s">
        <v>259</v>
      </c>
      <c r="AQ16" s="643"/>
      <c r="AR16" s="643"/>
      <c r="AS16" s="643"/>
      <c r="AT16" s="643"/>
      <c r="AU16" s="643"/>
      <c r="AV16" s="643"/>
      <c r="AW16" s="643"/>
      <c r="AX16" s="643"/>
      <c r="AY16" s="643"/>
      <c r="AZ16" s="643"/>
      <c r="BA16" s="643"/>
      <c r="BB16" s="643"/>
      <c r="BC16" s="643"/>
      <c r="BD16" s="643"/>
      <c r="BE16" s="643"/>
      <c r="BF16" s="644"/>
      <c r="BG16" s="645" t="s">
        <v>125</v>
      </c>
      <c r="BH16" s="646"/>
      <c r="BI16" s="646"/>
      <c r="BJ16" s="646"/>
      <c r="BK16" s="646"/>
      <c r="BL16" s="646"/>
      <c r="BM16" s="646"/>
      <c r="BN16" s="647"/>
      <c r="BO16" s="648" t="s">
        <v>125</v>
      </c>
      <c r="BP16" s="648"/>
      <c r="BQ16" s="648"/>
      <c r="BR16" s="648"/>
      <c r="BS16" s="654" t="s">
        <v>134</v>
      </c>
      <c r="BT16" s="646"/>
      <c r="BU16" s="646"/>
      <c r="BV16" s="646"/>
      <c r="BW16" s="646"/>
      <c r="BX16" s="646"/>
      <c r="BY16" s="646"/>
      <c r="BZ16" s="646"/>
      <c r="CA16" s="646"/>
      <c r="CB16" s="655"/>
      <c r="CD16" s="660" t="s">
        <v>260</v>
      </c>
      <c r="CE16" s="661"/>
      <c r="CF16" s="661"/>
      <c r="CG16" s="661"/>
      <c r="CH16" s="661"/>
      <c r="CI16" s="661"/>
      <c r="CJ16" s="661"/>
      <c r="CK16" s="661"/>
      <c r="CL16" s="661"/>
      <c r="CM16" s="661"/>
      <c r="CN16" s="661"/>
      <c r="CO16" s="661"/>
      <c r="CP16" s="661"/>
      <c r="CQ16" s="662"/>
      <c r="CR16" s="645">
        <v>2429</v>
      </c>
      <c r="CS16" s="646"/>
      <c r="CT16" s="646"/>
      <c r="CU16" s="646"/>
      <c r="CV16" s="646"/>
      <c r="CW16" s="646"/>
      <c r="CX16" s="646"/>
      <c r="CY16" s="647"/>
      <c r="CZ16" s="648">
        <v>0</v>
      </c>
      <c r="DA16" s="648"/>
      <c r="DB16" s="648"/>
      <c r="DC16" s="648"/>
      <c r="DD16" s="654" t="s">
        <v>125</v>
      </c>
      <c r="DE16" s="646"/>
      <c r="DF16" s="646"/>
      <c r="DG16" s="646"/>
      <c r="DH16" s="646"/>
      <c r="DI16" s="646"/>
      <c r="DJ16" s="646"/>
      <c r="DK16" s="646"/>
      <c r="DL16" s="646"/>
      <c r="DM16" s="646"/>
      <c r="DN16" s="646"/>
      <c r="DO16" s="646"/>
      <c r="DP16" s="647"/>
      <c r="DQ16" s="654">
        <v>2429</v>
      </c>
      <c r="DR16" s="646"/>
      <c r="DS16" s="646"/>
      <c r="DT16" s="646"/>
      <c r="DU16" s="646"/>
      <c r="DV16" s="646"/>
      <c r="DW16" s="646"/>
      <c r="DX16" s="646"/>
      <c r="DY16" s="646"/>
      <c r="DZ16" s="646"/>
      <c r="EA16" s="646"/>
      <c r="EB16" s="646"/>
      <c r="EC16" s="655"/>
    </row>
    <row r="17" spans="2:133" ht="11.25" customHeight="1">
      <c r="B17" s="642" t="s">
        <v>261</v>
      </c>
      <c r="C17" s="643"/>
      <c r="D17" s="643"/>
      <c r="E17" s="643"/>
      <c r="F17" s="643"/>
      <c r="G17" s="643"/>
      <c r="H17" s="643"/>
      <c r="I17" s="643"/>
      <c r="J17" s="643"/>
      <c r="K17" s="643"/>
      <c r="L17" s="643"/>
      <c r="M17" s="643"/>
      <c r="N17" s="643"/>
      <c r="O17" s="643"/>
      <c r="P17" s="643"/>
      <c r="Q17" s="644"/>
      <c r="R17" s="645">
        <v>65696</v>
      </c>
      <c r="S17" s="646"/>
      <c r="T17" s="646"/>
      <c r="U17" s="646"/>
      <c r="V17" s="646"/>
      <c r="W17" s="646"/>
      <c r="X17" s="646"/>
      <c r="Y17" s="647"/>
      <c r="Z17" s="648">
        <v>0.5</v>
      </c>
      <c r="AA17" s="648"/>
      <c r="AB17" s="648"/>
      <c r="AC17" s="648"/>
      <c r="AD17" s="649">
        <v>65696</v>
      </c>
      <c r="AE17" s="649"/>
      <c r="AF17" s="649"/>
      <c r="AG17" s="649"/>
      <c r="AH17" s="649"/>
      <c r="AI17" s="649"/>
      <c r="AJ17" s="649"/>
      <c r="AK17" s="649"/>
      <c r="AL17" s="650">
        <v>1.1000000000000001</v>
      </c>
      <c r="AM17" s="651"/>
      <c r="AN17" s="651"/>
      <c r="AO17" s="652"/>
      <c r="AP17" s="642" t="s">
        <v>262</v>
      </c>
      <c r="AQ17" s="643"/>
      <c r="AR17" s="643"/>
      <c r="AS17" s="643"/>
      <c r="AT17" s="643"/>
      <c r="AU17" s="643"/>
      <c r="AV17" s="643"/>
      <c r="AW17" s="643"/>
      <c r="AX17" s="643"/>
      <c r="AY17" s="643"/>
      <c r="AZ17" s="643"/>
      <c r="BA17" s="643"/>
      <c r="BB17" s="643"/>
      <c r="BC17" s="643"/>
      <c r="BD17" s="643"/>
      <c r="BE17" s="643"/>
      <c r="BF17" s="644"/>
      <c r="BG17" s="645" t="s">
        <v>125</v>
      </c>
      <c r="BH17" s="646"/>
      <c r="BI17" s="646"/>
      <c r="BJ17" s="646"/>
      <c r="BK17" s="646"/>
      <c r="BL17" s="646"/>
      <c r="BM17" s="646"/>
      <c r="BN17" s="647"/>
      <c r="BO17" s="648" t="s">
        <v>134</v>
      </c>
      <c r="BP17" s="648"/>
      <c r="BQ17" s="648"/>
      <c r="BR17" s="648"/>
      <c r="BS17" s="654" t="s">
        <v>125</v>
      </c>
      <c r="BT17" s="646"/>
      <c r="BU17" s="646"/>
      <c r="BV17" s="646"/>
      <c r="BW17" s="646"/>
      <c r="BX17" s="646"/>
      <c r="BY17" s="646"/>
      <c r="BZ17" s="646"/>
      <c r="CA17" s="646"/>
      <c r="CB17" s="655"/>
      <c r="CD17" s="660" t="s">
        <v>263</v>
      </c>
      <c r="CE17" s="661"/>
      <c r="CF17" s="661"/>
      <c r="CG17" s="661"/>
      <c r="CH17" s="661"/>
      <c r="CI17" s="661"/>
      <c r="CJ17" s="661"/>
      <c r="CK17" s="661"/>
      <c r="CL17" s="661"/>
      <c r="CM17" s="661"/>
      <c r="CN17" s="661"/>
      <c r="CO17" s="661"/>
      <c r="CP17" s="661"/>
      <c r="CQ17" s="662"/>
      <c r="CR17" s="645">
        <v>1250926</v>
      </c>
      <c r="CS17" s="646"/>
      <c r="CT17" s="646"/>
      <c r="CU17" s="646"/>
      <c r="CV17" s="646"/>
      <c r="CW17" s="646"/>
      <c r="CX17" s="646"/>
      <c r="CY17" s="647"/>
      <c r="CZ17" s="648">
        <v>9.1999999999999993</v>
      </c>
      <c r="DA17" s="648"/>
      <c r="DB17" s="648"/>
      <c r="DC17" s="648"/>
      <c r="DD17" s="654" t="s">
        <v>134</v>
      </c>
      <c r="DE17" s="646"/>
      <c r="DF17" s="646"/>
      <c r="DG17" s="646"/>
      <c r="DH17" s="646"/>
      <c r="DI17" s="646"/>
      <c r="DJ17" s="646"/>
      <c r="DK17" s="646"/>
      <c r="DL17" s="646"/>
      <c r="DM17" s="646"/>
      <c r="DN17" s="646"/>
      <c r="DO17" s="646"/>
      <c r="DP17" s="647"/>
      <c r="DQ17" s="654">
        <v>1207750</v>
      </c>
      <c r="DR17" s="646"/>
      <c r="DS17" s="646"/>
      <c r="DT17" s="646"/>
      <c r="DU17" s="646"/>
      <c r="DV17" s="646"/>
      <c r="DW17" s="646"/>
      <c r="DX17" s="646"/>
      <c r="DY17" s="646"/>
      <c r="DZ17" s="646"/>
      <c r="EA17" s="646"/>
      <c r="EB17" s="646"/>
      <c r="EC17" s="655"/>
    </row>
    <row r="18" spans="2:133" ht="11.25" customHeight="1">
      <c r="B18" s="642" t="s">
        <v>264</v>
      </c>
      <c r="C18" s="643"/>
      <c r="D18" s="643"/>
      <c r="E18" s="643"/>
      <c r="F18" s="643"/>
      <c r="G18" s="643"/>
      <c r="H18" s="643"/>
      <c r="I18" s="643"/>
      <c r="J18" s="643"/>
      <c r="K18" s="643"/>
      <c r="L18" s="643"/>
      <c r="M18" s="643"/>
      <c r="N18" s="643"/>
      <c r="O18" s="643"/>
      <c r="P18" s="643"/>
      <c r="Q18" s="644"/>
      <c r="R18" s="645">
        <v>25699</v>
      </c>
      <c r="S18" s="646"/>
      <c r="T18" s="646"/>
      <c r="U18" s="646"/>
      <c r="V18" s="646"/>
      <c r="W18" s="646"/>
      <c r="X18" s="646"/>
      <c r="Y18" s="647"/>
      <c r="Z18" s="648">
        <v>0.2</v>
      </c>
      <c r="AA18" s="648"/>
      <c r="AB18" s="648"/>
      <c r="AC18" s="648"/>
      <c r="AD18" s="649">
        <v>25699</v>
      </c>
      <c r="AE18" s="649"/>
      <c r="AF18" s="649"/>
      <c r="AG18" s="649"/>
      <c r="AH18" s="649"/>
      <c r="AI18" s="649"/>
      <c r="AJ18" s="649"/>
      <c r="AK18" s="649"/>
      <c r="AL18" s="650">
        <v>0.4</v>
      </c>
      <c r="AM18" s="651"/>
      <c r="AN18" s="651"/>
      <c r="AO18" s="652"/>
      <c r="AP18" s="642" t="s">
        <v>265</v>
      </c>
      <c r="AQ18" s="643"/>
      <c r="AR18" s="643"/>
      <c r="AS18" s="643"/>
      <c r="AT18" s="643"/>
      <c r="AU18" s="643"/>
      <c r="AV18" s="643"/>
      <c r="AW18" s="643"/>
      <c r="AX18" s="643"/>
      <c r="AY18" s="643"/>
      <c r="AZ18" s="643"/>
      <c r="BA18" s="643"/>
      <c r="BB18" s="643"/>
      <c r="BC18" s="643"/>
      <c r="BD18" s="643"/>
      <c r="BE18" s="643"/>
      <c r="BF18" s="644"/>
      <c r="BG18" s="645" t="s">
        <v>125</v>
      </c>
      <c r="BH18" s="646"/>
      <c r="BI18" s="646"/>
      <c r="BJ18" s="646"/>
      <c r="BK18" s="646"/>
      <c r="BL18" s="646"/>
      <c r="BM18" s="646"/>
      <c r="BN18" s="647"/>
      <c r="BO18" s="648" t="s">
        <v>125</v>
      </c>
      <c r="BP18" s="648"/>
      <c r="BQ18" s="648"/>
      <c r="BR18" s="648"/>
      <c r="BS18" s="654" t="s">
        <v>134</v>
      </c>
      <c r="BT18" s="646"/>
      <c r="BU18" s="646"/>
      <c r="BV18" s="646"/>
      <c r="BW18" s="646"/>
      <c r="BX18" s="646"/>
      <c r="BY18" s="646"/>
      <c r="BZ18" s="646"/>
      <c r="CA18" s="646"/>
      <c r="CB18" s="655"/>
      <c r="CD18" s="660" t="s">
        <v>266</v>
      </c>
      <c r="CE18" s="661"/>
      <c r="CF18" s="661"/>
      <c r="CG18" s="661"/>
      <c r="CH18" s="661"/>
      <c r="CI18" s="661"/>
      <c r="CJ18" s="661"/>
      <c r="CK18" s="661"/>
      <c r="CL18" s="661"/>
      <c r="CM18" s="661"/>
      <c r="CN18" s="661"/>
      <c r="CO18" s="661"/>
      <c r="CP18" s="661"/>
      <c r="CQ18" s="662"/>
      <c r="CR18" s="645" t="s">
        <v>125</v>
      </c>
      <c r="CS18" s="646"/>
      <c r="CT18" s="646"/>
      <c r="CU18" s="646"/>
      <c r="CV18" s="646"/>
      <c r="CW18" s="646"/>
      <c r="CX18" s="646"/>
      <c r="CY18" s="647"/>
      <c r="CZ18" s="648" t="s">
        <v>134</v>
      </c>
      <c r="DA18" s="648"/>
      <c r="DB18" s="648"/>
      <c r="DC18" s="648"/>
      <c r="DD18" s="654" t="s">
        <v>134</v>
      </c>
      <c r="DE18" s="646"/>
      <c r="DF18" s="646"/>
      <c r="DG18" s="646"/>
      <c r="DH18" s="646"/>
      <c r="DI18" s="646"/>
      <c r="DJ18" s="646"/>
      <c r="DK18" s="646"/>
      <c r="DL18" s="646"/>
      <c r="DM18" s="646"/>
      <c r="DN18" s="646"/>
      <c r="DO18" s="646"/>
      <c r="DP18" s="647"/>
      <c r="DQ18" s="654" t="s">
        <v>125</v>
      </c>
      <c r="DR18" s="646"/>
      <c r="DS18" s="646"/>
      <c r="DT18" s="646"/>
      <c r="DU18" s="646"/>
      <c r="DV18" s="646"/>
      <c r="DW18" s="646"/>
      <c r="DX18" s="646"/>
      <c r="DY18" s="646"/>
      <c r="DZ18" s="646"/>
      <c r="EA18" s="646"/>
      <c r="EB18" s="646"/>
      <c r="EC18" s="655"/>
    </row>
    <row r="19" spans="2:133" ht="11.25" customHeight="1">
      <c r="B19" s="642" t="s">
        <v>267</v>
      </c>
      <c r="C19" s="643"/>
      <c r="D19" s="643"/>
      <c r="E19" s="643"/>
      <c r="F19" s="643"/>
      <c r="G19" s="643"/>
      <c r="H19" s="643"/>
      <c r="I19" s="643"/>
      <c r="J19" s="643"/>
      <c r="K19" s="643"/>
      <c r="L19" s="643"/>
      <c r="M19" s="643"/>
      <c r="N19" s="643"/>
      <c r="O19" s="643"/>
      <c r="P19" s="643"/>
      <c r="Q19" s="644"/>
      <c r="R19" s="645">
        <v>1959</v>
      </c>
      <c r="S19" s="646"/>
      <c r="T19" s="646"/>
      <c r="U19" s="646"/>
      <c r="V19" s="646"/>
      <c r="W19" s="646"/>
      <c r="X19" s="646"/>
      <c r="Y19" s="647"/>
      <c r="Z19" s="648">
        <v>0</v>
      </c>
      <c r="AA19" s="648"/>
      <c r="AB19" s="648"/>
      <c r="AC19" s="648"/>
      <c r="AD19" s="649">
        <v>1959</v>
      </c>
      <c r="AE19" s="649"/>
      <c r="AF19" s="649"/>
      <c r="AG19" s="649"/>
      <c r="AH19" s="649"/>
      <c r="AI19" s="649"/>
      <c r="AJ19" s="649"/>
      <c r="AK19" s="649"/>
      <c r="AL19" s="650">
        <v>0</v>
      </c>
      <c r="AM19" s="651"/>
      <c r="AN19" s="651"/>
      <c r="AO19" s="652"/>
      <c r="AP19" s="642" t="s">
        <v>268</v>
      </c>
      <c r="AQ19" s="643"/>
      <c r="AR19" s="643"/>
      <c r="AS19" s="643"/>
      <c r="AT19" s="643"/>
      <c r="AU19" s="643"/>
      <c r="AV19" s="643"/>
      <c r="AW19" s="643"/>
      <c r="AX19" s="643"/>
      <c r="AY19" s="643"/>
      <c r="AZ19" s="643"/>
      <c r="BA19" s="643"/>
      <c r="BB19" s="643"/>
      <c r="BC19" s="643"/>
      <c r="BD19" s="643"/>
      <c r="BE19" s="643"/>
      <c r="BF19" s="644"/>
      <c r="BG19" s="645">
        <v>7216</v>
      </c>
      <c r="BH19" s="646"/>
      <c r="BI19" s="646"/>
      <c r="BJ19" s="646"/>
      <c r="BK19" s="646"/>
      <c r="BL19" s="646"/>
      <c r="BM19" s="646"/>
      <c r="BN19" s="647"/>
      <c r="BO19" s="648">
        <v>0.2</v>
      </c>
      <c r="BP19" s="648"/>
      <c r="BQ19" s="648"/>
      <c r="BR19" s="648"/>
      <c r="BS19" s="654" t="s">
        <v>125</v>
      </c>
      <c r="BT19" s="646"/>
      <c r="BU19" s="646"/>
      <c r="BV19" s="646"/>
      <c r="BW19" s="646"/>
      <c r="BX19" s="646"/>
      <c r="BY19" s="646"/>
      <c r="BZ19" s="646"/>
      <c r="CA19" s="646"/>
      <c r="CB19" s="655"/>
      <c r="CD19" s="660" t="s">
        <v>269</v>
      </c>
      <c r="CE19" s="661"/>
      <c r="CF19" s="661"/>
      <c r="CG19" s="661"/>
      <c r="CH19" s="661"/>
      <c r="CI19" s="661"/>
      <c r="CJ19" s="661"/>
      <c r="CK19" s="661"/>
      <c r="CL19" s="661"/>
      <c r="CM19" s="661"/>
      <c r="CN19" s="661"/>
      <c r="CO19" s="661"/>
      <c r="CP19" s="661"/>
      <c r="CQ19" s="662"/>
      <c r="CR19" s="645" t="s">
        <v>134</v>
      </c>
      <c r="CS19" s="646"/>
      <c r="CT19" s="646"/>
      <c r="CU19" s="646"/>
      <c r="CV19" s="646"/>
      <c r="CW19" s="646"/>
      <c r="CX19" s="646"/>
      <c r="CY19" s="647"/>
      <c r="CZ19" s="648" t="s">
        <v>134</v>
      </c>
      <c r="DA19" s="648"/>
      <c r="DB19" s="648"/>
      <c r="DC19" s="648"/>
      <c r="DD19" s="654" t="s">
        <v>125</v>
      </c>
      <c r="DE19" s="646"/>
      <c r="DF19" s="646"/>
      <c r="DG19" s="646"/>
      <c r="DH19" s="646"/>
      <c r="DI19" s="646"/>
      <c r="DJ19" s="646"/>
      <c r="DK19" s="646"/>
      <c r="DL19" s="646"/>
      <c r="DM19" s="646"/>
      <c r="DN19" s="646"/>
      <c r="DO19" s="646"/>
      <c r="DP19" s="647"/>
      <c r="DQ19" s="654" t="s">
        <v>125</v>
      </c>
      <c r="DR19" s="646"/>
      <c r="DS19" s="646"/>
      <c r="DT19" s="646"/>
      <c r="DU19" s="646"/>
      <c r="DV19" s="646"/>
      <c r="DW19" s="646"/>
      <c r="DX19" s="646"/>
      <c r="DY19" s="646"/>
      <c r="DZ19" s="646"/>
      <c r="EA19" s="646"/>
      <c r="EB19" s="646"/>
      <c r="EC19" s="655"/>
    </row>
    <row r="20" spans="2:133" ht="11.25" customHeight="1">
      <c r="B20" s="642" t="s">
        <v>270</v>
      </c>
      <c r="C20" s="643"/>
      <c r="D20" s="643"/>
      <c r="E20" s="643"/>
      <c r="F20" s="643"/>
      <c r="G20" s="643"/>
      <c r="H20" s="643"/>
      <c r="I20" s="643"/>
      <c r="J20" s="643"/>
      <c r="K20" s="643"/>
      <c r="L20" s="643"/>
      <c r="M20" s="643"/>
      <c r="N20" s="643"/>
      <c r="O20" s="643"/>
      <c r="P20" s="643"/>
      <c r="Q20" s="644"/>
      <c r="R20" s="645">
        <v>809</v>
      </c>
      <c r="S20" s="646"/>
      <c r="T20" s="646"/>
      <c r="U20" s="646"/>
      <c r="V20" s="646"/>
      <c r="W20" s="646"/>
      <c r="X20" s="646"/>
      <c r="Y20" s="647"/>
      <c r="Z20" s="648">
        <v>0</v>
      </c>
      <c r="AA20" s="648"/>
      <c r="AB20" s="648"/>
      <c r="AC20" s="648"/>
      <c r="AD20" s="649">
        <v>809</v>
      </c>
      <c r="AE20" s="649"/>
      <c r="AF20" s="649"/>
      <c r="AG20" s="649"/>
      <c r="AH20" s="649"/>
      <c r="AI20" s="649"/>
      <c r="AJ20" s="649"/>
      <c r="AK20" s="649"/>
      <c r="AL20" s="650">
        <v>0</v>
      </c>
      <c r="AM20" s="651"/>
      <c r="AN20" s="651"/>
      <c r="AO20" s="652"/>
      <c r="AP20" s="642" t="s">
        <v>271</v>
      </c>
      <c r="AQ20" s="643"/>
      <c r="AR20" s="643"/>
      <c r="AS20" s="643"/>
      <c r="AT20" s="643"/>
      <c r="AU20" s="643"/>
      <c r="AV20" s="643"/>
      <c r="AW20" s="643"/>
      <c r="AX20" s="643"/>
      <c r="AY20" s="643"/>
      <c r="AZ20" s="643"/>
      <c r="BA20" s="643"/>
      <c r="BB20" s="643"/>
      <c r="BC20" s="643"/>
      <c r="BD20" s="643"/>
      <c r="BE20" s="643"/>
      <c r="BF20" s="644"/>
      <c r="BG20" s="645">
        <v>7216</v>
      </c>
      <c r="BH20" s="646"/>
      <c r="BI20" s="646"/>
      <c r="BJ20" s="646"/>
      <c r="BK20" s="646"/>
      <c r="BL20" s="646"/>
      <c r="BM20" s="646"/>
      <c r="BN20" s="647"/>
      <c r="BO20" s="648">
        <v>0.2</v>
      </c>
      <c r="BP20" s="648"/>
      <c r="BQ20" s="648"/>
      <c r="BR20" s="648"/>
      <c r="BS20" s="654" t="s">
        <v>134</v>
      </c>
      <c r="BT20" s="646"/>
      <c r="BU20" s="646"/>
      <c r="BV20" s="646"/>
      <c r="BW20" s="646"/>
      <c r="BX20" s="646"/>
      <c r="BY20" s="646"/>
      <c r="BZ20" s="646"/>
      <c r="CA20" s="646"/>
      <c r="CB20" s="655"/>
      <c r="CD20" s="660" t="s">
        <v>272</v>
      </c>
      <c r="CE20" s="661"/>
      <c r="CF20" s="661"/>
      <c r="CG20" s="661"/>
      <c r="CH20" s="661"/>
      <c r="CI20" s="661"/>
      <c r="CJ20" s="661"/>
      <c r="CK20" s="661"/>
      <c r="CL20" s="661"/>
      <c r="CM20" s="661"/>
      <c r="CN20" s="661"/>
      <c r="CO20" s="661"/>
      <c r="CP20" s="661"/>
      <c r="CQ20" s="662"/>
      <c r="CR20" s="645">
        <v>13574623</v>
      </c>
      <c r="CS20" s="646"/>
      <c r="CT20" s="646"/>
      <c r="CU20" s="646"/>
      <c r="CV20" s="646"/>
      <c r="CW20" s="646"/>
      <c r="CX20" s="646"/>
      <c r="CY20" s="647"/>
      <c r="CZ20" s="648">
        <v>100</v>
      </c>
      <c r="DA20" s="648"/>
      <c r="DB20" s="648"/>
      <c r="DC20" s="648"/>
      <c r="DD20" s="654">
        <v>3060063</v>
      </c>
      <c r="DE20" s="646"/>
      <c r="DF20" s="646"/>
      <c r="DG20" s="646"/>
      <c r="DH20" s="646"/>
      <c r="DI20" s="646"/>
      <c r="DJ20" s="646"/>
      <c r="DK20" s="646"/>
      <c r="DL20" s="646"/>
      <c r="DM20" s="646"/>
      <c r="DN20" s="646"/>
      <c r="DO20" s="646"/>
      <c r="DP20" s="647"/>
      <c r="DQ20" s="654">
        <v>8777902</v>
      </c>
      <c r="DR20" s="646"/>
      <c r="DS20" s="646"/>
      <c r="DT20" s="646"/>
      <c r="DU20" s="646"/>
      <c r="DV20" s="646"/>
      <c r="DW20" s="646"/>
      <c r="DX20" s="646"/>
      <c r="DY20" s="646"/>
      <c r="DZ20" s="646"/>
      <c r="EA20" s="646"/>
      <c r="EB20" s="646"/>
      <c r="EC20" s="655"/>
    </row>
    <row r="21" spans="2:133" ht="11.25" customHeight="1">
      <c r="B21" s="642" t="s">
        <v>273</v>
      </c>
      <c r="C21" s="643"/>
      <c r="D21" s="643"/>
      <c r="E21" s="643"/>
      <c r="F21" s="643"/>
      <c r="G21" s="643"/>
      <c r="H21" s="643"/>
      <c r="I21" s="643"/>
      <c r="J21" s="643"/>
      <c r="K21" s="643"/>
      <c r="L21" s="643"/>
      <c r="M21" s="643"/>
      <c r="N21" s="643"/>
      <c r="O21" s="643"/>
      <c r="P21" s="643"/>
      <c r="Q21" s="644"/>
      <c r="R21" s="645">
        <v>37229</v>
      </c>
      <c r="S21" s="646"/>
      <c r="T21" s="646"/>
      <c r="U21" s="646"/>
      <c r="V21" s="646"/>
      <c r="W21" s="646"/>
      <c r="X21" s="646"/>
      <c r="Y21" s="647"/>
      <c r="Z21" s="648">
        <v>0.3</v>
      </c>
      <c r="AA21" s="648"/>
      <c r="AB21" s="648"/>
      <c r="AC21" s="648"/>
      <c r="AD21" s="649">
        <v>37229</v>
      </c>
      <c r="AE21" s="649"/>
      <c r="AF21" s="649"/>
      <c r="AG21" s="649"/>
      <c r="AH21" s="649"/>
      <c r="AI21" s="649"/>
      <c r="AJ21" s="649"/>
      <c r="AK21" s="649"/>
      <c r="AL21" s="650">
        <v>0.6</v>
      </c>
      <c r="AM21" s="651"/>
      <c r="AN21" s="651"/>
      <c r="AO21" s="652"/>
      <c r="AP21" s="664" t="s">
        <v>274</v>
      </c>
      <c r="AQ21" s="665"/>
      <c r="AR21" s="665"/>
      <c r="AS21" s="665"/>
      <c r="AT21" s="665"/>
      <c r="AU21" s="665"/>
      <c r="AV21" s="665"/>
      <c r="AW21" s="665"/>
      <c r="AX21" s="665"/>
      <c r="AY21" s="665"/>
      <c r="AZ21" s="665"/>
      <c r="BA21" s="665"/>
      <c r="BB21" s="665"/>
      <c r="BC21" s="665"/>
      <c r="BD21" s="665"/>
      <c r="BE21" s="665"/>
      <c r="BF21" s="666"/>
      <c r="BG21" s="645">
        <v>7216</v>
      </c>
      <c r="BH21" s="646"/>
      <c r="BI21" s="646"/>
      <c r="BJ21" s="646"/>
      <c r="BK21" s="646"/>
      <c r="BL21" s="646"/>
      <c r="BM21" s="646"/>
      <c r="BN21" s="647"/>
      <c r="BO21" s="648">
        <v>0.2</v>
      </c>
      <c r="BP21" s="648"/>
      <c r="BQ21" s="648"/>
      <c r="BR21" s="648"/>
      <c r="BS21" s="654" t="s">
        <v>134</v>
      </c>
      <c r="BT21" s="646"/>
      <c r="BU21" s="646"/>
      <c r="BV21" s="646"/>
      <c r="BW21" s="646"/>
      <c r="BX21" s="646"/>
      <c r="BY21" s="646"/>
      <c r="BZ21" s="646"/>
      <c r="CA21" s="646"/>
      <c r="CB21" s="655"/>
      <c r="CD21" s="672"/>
      <c r="CE21" s="673"/>
      <c r="CF21" s="673"/>
      <c r="CG21" s="673"/>
      <c r="CH21" s="673"/>
      <c r="CI21" s="673"/>
      <c r="CJ21" s="673"/>
      <c r="CK21" s="673"/>
      <c r="CL21" s="673"/>
      <c r="CM21" s="673"/>
      <c r="CN21" s="673"/>
      <c r="CO21" s="673"/>
      <c r="CP21" s="673"/>
      <c r="CQ21" s="674"/>
      <c r="CR21" s="675"/>
      <c r="CS21" s="668"/>
      <c r="CT21" s="668"/>
      <c r="CU21" s="668"/>
      <c r="CV21" s="668"/>
      <c r="CW21" s="668"/>
      <c r="CX21" s="668"/>
      <c r="CY21" s="676"/>
      <c r="CZ21" s="677"/>
      <c r="DA21" s="677"/>
      <c r="DB21" s="677"/>
      <c r="DC21" s="677"/>
      <c r="DD21" s="667"/>
      <c r="DE21" s="668"/>
      <c r="DF21" s="668"/>
      <c r="DG21" s="668"/>
      <c r="DH21" s="668"/>
      <c r="DI21" s="668"/>
      <c r="DJ21" s="668"/>
      <c r="DK21" s="668"/>
      <c r="DL21" s="668"/>
      <c r="DM21" s="668"/>
      <c r="DN21" s="668"/>
      <c r="DO21" s="668"/>
      <c r="DP21" s="676"/>
      <c r="DQ21" s="667"/>
      <c r="DR21" s="668"/>
      <c r="DS21" s="668"/>
      <c r="DT21" s="668"/>
      <c r="DU21" s="668"/>
      <c r="DV21" s="668"/>
      <c r="DW21" s="668"/>
      <c r="DX21" s="668"/>
      <c r="DY21" s="668"/>
      <c r="DZ21" s="668"/>
      <c r="EA21" s="668"/>
      <c r="EB21" s="668"/>
      <c r="EC21" s="669"/>
    </row>
    <row r="22" spans="2:133" ht="11.25" customHeight="1">
      <c r="B22" s="642" t="s">
        <v>275</v>
      </c>
      <c r="C22" s="643"/>
      <c r="D22" s="643"/>
      <c r="E22" s="643"/>
      <c r="F22" s="643"/>
      <c r="G22" s="643"/>
      <c r="H22" s="643"/>
      <c r="I22" s="643"/>
      <c r="J22" s="643"/>
      <c r="K22" s="643"/>
      <c r="L22" s="643"/>
      <c r="M22" s="643"/>
      <c r="N22" s="643"/>
      <c r="O22" s="643"/>
      <c r="P22" s="643"/>
      <c r="Q22" s="644"/>
      <c r="R22" s="645">
        <v>1881316</v>
      </c>
      <c r="S22" s="646"/>
      <c r="T22" s="646"/>
      <c r="U22" s="646"/>
      <c r="V22" s="646"/>
      <c r="W22" s="646"/>
      <c r="X22" s="646"/>
      <c r="Y22" s="647"/>
      <c r="Z22" s="648">
        <v>13.3</v>
      </c>
      <c r="AA22" s="648"/>
      <c r="AB22" s="648"/>
      <c r="AC22" s="648"/>
      <c r="AD22" s="649">
        <v>1652881</v>
      </c>
      <c r="AE22" s="649"/>
      <c r="AF22" s="649"/>
      <c r="AG22" s="649"/>
      <c r="AH22" s="649"/>
      <c r="AI22" s="649"/>
      <c r="AJ22" s="649"/>
      <c r="AK22" s="649"/>
      <c r="AL22" s="650">
        <v>26.5</v>
      </c>
      <c r="AM22" s="651"/>
      <c r="AN22" s="651"/>
      <c r="AO22" s="652"/>
      <c r="AP22" s="664" t="s">
        <v>276</v>
      </c>
      <c r="AQ22" s="665"/>
      <c r="AR22" s="665"/>
      <c r="AS22" s="665"/>
      <c r="AT22" s="665"/>
      <c r="AU22" s="665"/>
      <c r="AV22" s="665"/>
      <c r="AW22" s="665"/>
      <c r="AX22" s="665"/>
      <c r="AY22" s="665"/>
      <c r="AZ22" s="665"/>
      <c r="BA22" s="665"/>
      <c r="BB22" s="665"/>
      <c r="BC22" s="665"/>
      <c r="BD22" s="665"/>
      <c r="BE22" s="665"/>
      <c r="BF22" s="666"/>
      <c r="BG22" s="645" t="s">
        <v>134</v>
      </c>
      <c r="BH22" s="646"/>
      <c r="BI22" s="646"/>
      <c r="BJ22" s="646"/>
      <c r="BK22" s="646"/>
      <c r="BL22" s="646"/>
      <c r="BM22" s="646"/>
      <c r="BN22" s="647"/>
      <c r="BO22" s="648" t="s">
        <v>134</v>
      </c>
      <c r="BP22" s="648"/>
      <c r="BQ22" s="648"/>
      <c r="BR22" s="648"/>
      <c r="BS22" s="654" t="s">
        <v>125</v>
      </c>
      <c r="BT22" s="646"/>
      <c r="BU22" s="646"/>
      <c r="BV22" s="646"/>
      <c r="BW22" s="646"/>
      <c r="BX22" s="646"/>
      <c r="BY22" s="646"/>
      <c r="BZ22" s="646"/>
      <c r="CA22" s="646"/>
      <c r="CB22" s="655"/>
      <c r="CD22" s="627" t="s">
        <v>277</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c r="B23" s="642" t="s">
        <v>278</v>
      </c>
      <c r="C23" s="643"/>
      <c r="D23" s="643"/>
      <c r="E23" s="643"/>
      <c r="F23" s="643"/>
      <c r="G23" s="643"/>
      <c r="H23" s="643"/>
      <c r="I23" s="643"/>
      <c r="J23" s="643"/>
      <c r="K23" s="643"/>
      <c r="L23" s="643"/>
      <c r="M23" s="643"/>
      <c r="N23" s="643"/>
      <c r="O23" s="643"/>
      <c r="P23" s="643"/>
      <c r="Q23" s="644"/>
      <c r="R23" s="645">
        <v>1652881</v>
      </c>
      <c r="S23" s="646"/>
      <c r="T23" s="646"/>
      <c r="U23" s="646"/>
      <c r="V23" s="646"/>
      <c r="W23" s="646"/>
      <c r="X23" s="646"/>
      <c r="Y23" s="647"/>
      <c r="Z23" s="648">
        <v>11.7</v>
      </c>
      <c r="AA23" s="648"/>
      <c r="AB23" s="648"/>
      <c r="AC23" s="648"/>
      <c r="AD23" s="649">
        <v>1652881</v>
      </c>
      <c r="AE23" s="649"/>
      <c r="AF23" s="649"/>
      <c r="AG23" s="649"/>
      <c r="AH23" s="649"/>
      <c r="AI23" s="649"/>
      <c r="AJ23" s="649"/>
      <c r="AK23" s="649"/>
      <c r="AL23" s="650">
        <v>26.5</v>
      </c>
      <c r="AM23" s="651"/>
      <c r="AN23" s="651"/>
      <c r="AO23" s="652"/>
      <c r="AP23" s="664" t="s">
        <v>279</v>
      </c>
      <c r="AQ23" s="665"/>
      <c r="AR23" s="665"/>
      <c r="AS23" s="665"/>
      <c r="AT23" s="665"/>
      <c r="AU23" s="665"/>
      <c r="AV23" s="665"/>
      <c r="AW23" s="665"/>
      <c r="AX23" s="665"/>
      <c r="AY23" s="665"/>
      <c r="AZ23" s="665"/>
      <c r="BA23" s="665"/>
      <c r="BB23" s="665"/>
      <c r="BC23" s="665"/>
      <c r="BD23" s="665"/>
      <c r="BE23" s="665"/>
      <c r="BF23" s="666"/>
      <c r="BG23" s="645" t="s">
        <v>125</v>
      </c>
      <c r="BH23" s="646"/>
      <c r="BI23" s="646"/>
      <c r="BJ23" s="646"/>
      <c r="BK23" s="646"/>
      <c r="BL23" s="646"/>
      <c r="BM23" s="646"/>
      <c r="BN23" s="647"/>
      <c r="BO23" s="648" t="s">
        <v>134</v>
      </c>
      <c r="BP23" s="648"/>
      <c r="BQ23" s="648"/>
      <c r="BR23" s="648"/>
      <c r="BS23" s="654" t="s">
        <v>125</v>
      </c>
      <c r="BT23" s="646"/>
      <c r="BU23" s="646"/>
      <c r="BV23" s="646"/>
      <c r="BW23" s="646"/>
      <c r="BX23" s="646"/>
      <c r="BY23" s="646"/>
      <c r="BZ23" s="646"/>
      <c r="CA23" s="646"/>
      <c r="CB23" s="655"/>
      <c r="CD23" s="627" t="s">
        <v>219</v>
      </c>
      <c r="CE23" s="628"/>
      <c r="CF23" s="628"/>
      <c r="CG23" s="628"/>
      <c r="CH23" s="628"/>
      <c r="CI23" s="628"/>
      <c r="CJ23" s="628"/>
      <c r="CK23" s="628"/>
      <c r="CL23" s="628"/>
      <c r="CM23" s="628"/>
      <c r="CN23" s="628"/>
      <c r="CO23" s="628"/>
      <c r="CP23" s="628"/>
      <c r="CQ23" s="629"/>
      <c r="CR23" s="627" t="s">
        <v>280</v>
      </c>
      <c r="CS23" s="628"/>
      <c r="CT23" s="628"/>
      <c r="CU23" s="628"/>
      <c r="CV23" s="628"/>
      <c r="CW23" s="628"/>
      <c r="CX23" s="628"/>
      <c r="CY23" s="629"/>
      <c r="CZ23" s="627" t="s">
        <v>281</v>
      </c>
      <c r="DA23" s="628"/>
      <c r="DB23" s="628"/>
      <c r="DC23" s="629"/>
      <c r="DD23" s="627" t="s">
        <v>282</v>
      </c>
      <c r="DE23" s="628"/>
      <c r="DF23" s="628"/>
      <c r="DG23" s="628"/>
      <c r="DH23" s="628"/>
      <c r="DI23" s="628"/>
      <c r="DJ23" s="628"/>
      <c r="DK23" s="629"/>
      <c r="DL23" s="678" t="s">
        <v>283</v>
      </c>
      <c r="DM23" s="679"/>
      <c r="DN23" s="679"/>
      <c r="DO23" s="679"/>
      <c r="DP23" s="679"/>
      <c r="DQ23" s="679"/>
      <c r="DR23" s="679"/>
      <c r="DS23" s="679"/>
      <c r="DT23" s="679"/>
      <c r="DU23" s="679"/>
      <c r="DV23" s="680"/>
      <c r="DW23" s="627" t="s">
        <v>284</v>
      </c>
      <c r="DX23" s="628"/>
      <c r="DY23" s="628"/>
      <c r="DZ23" s="628"/>
      <c r="EA23" s="628"/>
      <c r="EB23" s="628"/>
      <c r="EC23" s="629"/>
    </row>
    <row r="24" spans="2:133" ht="11.25" customHeight="1">
      <c r="B24" s="642" t="s">
        <v>285</v>
      </c>
      <c r="C24" s="643"/>
      <c r="D24" s="643"/>
      <c r="E24" s="643"/>
      <c r="F24" s="643"/>
      <c r="G24" s="643"/>
      <c r="H24" s="643"/>
      <c r="I24" s="643"/>
      <c r="J24" s="643"/>
      <c r="K24" s="643"/>
      <c r="L24" s="643"/>
      <c r="M24" s="643"/>
      <c r="N24" s="643"/>
      <c r="O24" s="643"/>
      <c r="P24" s="643"/>
      <c r="Q24" s="644"/>
      <c r="R24" s="645">
        <v>217757</v>
      </c>
      <c r="S24" s="646"/>
      <c r="T24" s="646"/>
      <c r="U24" s="646"/>
      <c r="V24" s="646"/>
      <c r="W24" s="646"/>
      <c r="X24" s="646"/>
      <c r="Y24" s="647"/>
      <c r="Z24" s="648">
        <v>1.5</v>
      </c>
      <c r="AA24" s="648"/>
      <c r="AB24" s="648"/>
      <c r="AC24" s="648"/>
      <c r="AD24" s="649" t="s">
        <v>134</v>
      </c>
      <c r="AE24" s="649"/>
      <c r="AF24" s="649"/>
      <c r="AG24" s="649"/>
      <c r="AH24" s="649"/>
      <c r="AI24" s="649"/>
      <c r="AJ24" s="649"/>
      <c r="AK24" s="649"/>
      <c r="AL24" s="650" t="s">
        <v>125</v>
      </c>
      <c r="AM24" s="651"/>
      <c r="AN24" s="651"/>
      <c r="AO24" s="652"/>
      <c r="AP24" s="664" t="s">
        <v>286</v>
      </c>
      <c r="AQ24" s="665"/>
      <c r="AR24" s="665"/>
      <c r="AS24" s="665"/>
      <c r="AT24" s="665"/>
      <c r="AU24" s="665"/>
      <c r="AV24" s="665"/>
      <c r="AW24" s="665"/>
      <c r="AX24" s="665"/>
      <c r="AY24" s="665"/>
      <c r="AZ24" s="665"/>
      <c r="BA24" s="665"/>
      <c r="BB24" s="665"/>
      <c r="BC24" s="665"/>
      <c r="BD24" s="665"/>
      <c r="BE24" s="665"/>
      <c r="BF24" s="666"/>
      <c r="BG24" s="645" t="s">
        <v>125</v>
      </c>
      <c r="BH24" s="646"/>
      <c r="BI24" s="646"/>
      <c r="BJ24" s="646"/>
      <c r="BK24" s="646"/>
      <c r="BL24" s="646"/>
      <c r="BM24" s="646"/>
      <c r="BN24" s="647"/>
      <c r="BO24" s="648" t="s">
        <v>125</v>
      </c>
      <c r="BP24" s="648"/>
      <c r="BQ24" s="648"/>
      <c r="BR24" s="648"/>
      <c r="BS24" s="654" t="s">
        <v>134</v>
      </c>
      <c r="BT24" s="646"/>
      <c r="BU24" s="646"/>
      <c r="BV24" s="646"/>
      <c r="BW24" s="646"/>
      <c r="BX24" s="646"/>
      <c r="BY24" s="646"/>
      <c r="BZ24" s="646"/>
      <c r="CA24" s="646"/>
      <c r="CB24" s="655"/>
      <c r="CD24" s="656" t="s">
        <v>287</v>
      </c>
      <c r="CE24" s="657"/>
      <c r="CF24" s="657"/>
      <c r="CG24" s="657"/>
      <c r="CH24" s="657"/>
      <c r="CI24" s="657"/>
      <c r="CJ24" s="657"/>
      <c r="CK24" s="657"/>
      <c r="CL24" s="657"/>
      <c r="CM24" s="657"/>
      <c r="CN24" s="657"/>
      <c r="CO24" s="657"/>
      <c r="CP24" s="657"/>
      <c r="CQ24" s="658"/>
      <c r="CR24" s="634">
        <v>5027691</v>
      </c>
      <c r="CS24" s="635"/>
      <c r="CT24" s="635"/>
      <c r="CU24" s="635"/>
      <c r="CV24" s="635"/>
      <c r="CW24" s="635"/>
      <c r="CX24" s="635"/>
      <c r="CY24" s="636"/>
      <c r="CZ24" s="639">
        <v>37</v>
      </c>
      <c r="DA24" s="640"/>
      <c r="DB24" s="640"/>
      <c r="DC24" s="659"/>
      <c r="DD24" s="681">
        <v>3196162</v>
      </c>
      <c r="DE24" s="635"/>
      <c r="DF24" s="635"/>
      <c r="DG24" s="635"/>
      <c r="DH24" s="635"/>
      <c r="DI24" s="635"/>
      <c r="DJ24" s="635"/>
      <c r="DK24" s="636"/>
      <c r="DL24" s="681">
        <v>3176223</v>
      </c>
      <c r="DM24" s="635"/>
      <c r="DN24" s="635"/>
      <c r="DO24" s="635"/>
      <c r="DP24" s="635"/>
      <c r="DQ24" s="635"/>
      <c r="DR24" s="635"/>
      <c r="DS24" s="635"/>
      <c r="DT24" s="635"/>
      <c r="DU24" s="635"/>
      <c r="DV24" s="636"/>
      <c r="DW24" s="639">
        <v>48.2</v>
      </c>
      <c r="DX24" s="640"/>
      <c r="DY24" s="640"/>
      <c r="DZ24" s="640"/>
      <c r="EA24" s="640"/>
      <c r="EB24" s="640"/>
      <c r="EC24" s="641"/>
    </row>
    <row r="25" spans="2:133" ht="11.25" customHeight="1">
      <c r="B25" s="642" t="s">
        <v>288</v>
      </c>
      <c r="C25" s="643"/>
      <c r="D25" s="643"/>
      <c r="E25" s="643"/>
      <c r="F25" s="643"/>
      <c r="G25" s="643"/>
      <c r="H25" s="643"/>
      <c r="I25" s="643"/>
      <c r="J25" s="643"/>
      <c r="K25" s="643"/>
      <c r="L25" s="643"/>
      <c r="M25" s="643"/>
      <c r="N25" s="643"/>
      <c r="O25" s="643"/>
      <c r="P25" s="643"/>
      <c r="Q25" s="644"/>
      <c r="R25" s="645">
        <v>10678</v>
      </c>
      <c r="S25" s="646"/>
      <c r="T25" s="646"/>
      <c r="U25" s="646"/>
      <c r="V25" s="646"/>
      <c r="W25" s="646"/>
      <c r="X25" s="646"/>
      <c r="Y25" s="647"/>
      <c r="Z25" s="648">
        <v>0.1</v>
      </c>
      <c r="AA25" s="648"/>
      <c r="AB25" s="648"/>
      <c r="AC25" s="648"/>
      <c r="AD25" s="649" t="s">
        <v>125</v>
      </c>
      <c r="AE25" s="649"/>
      <c r="AF25" s="649"/>
      <c r="AG25" s="649"/>
      <c r="AH25" s="649"/>
      <c r="AI25" s="649"/>
      <c r="AJ25" s="649"/>
      <c r="AK25" s="649"/>
      <c r="AL25" s="650" t="s">
        <v>125</v>
      </c>
      <c r="AM25" s="651"/>
      <c r="AN25" s="651"/>
      <c r="AO25" s="652"/>
      <c r="AP25" s="664" t="s">
        <v>289</v>
      </c>
      <c r="AQ25" s="665"/>
      <c r="AR25" s="665"/>
      <c r="AS25" s="665"/>
      <c r="AT25" s="665"/>
      <c r="AU25" s="665"/>
      <c r="AV25" s="665"/>
      <c r="AW25" s="665"/>
      <c r="AX25" s="665"/>
      <c r="AY25" s="665"/>
      <c r="AZ25" s="665"/>
      <c r="BA25" s="665"/>
      <c r="BB25" s="665"/>
      <c r="BC25" s="665"/>
      <c r="BD25" s="665"/>
      <c r="BE25" s="665"/>
      <c r="BF25" s="666"/>
      <c r="BG25" s="645" t="s">
        <v>134</v>
      </c>
      <c r="BH25" s="646"/>
      <c r="BI25" s="646"/>
      <c r="BJ25" s="646"/>
      <c r="BK25" s="646"/>
      <c r="BL25" s="646"/>
      <c r="BM25" s="646"/>
      <c r="BN25" s="647"/>
      <c r="BO25" s="648" t="s">
        <v>134</v>
      </c>
      <c r="BP25" s="648"/>
      <c r="BQ25" s="648"/>
      <c r="BR25" s="648"/>
      <c r="BS25" s="654" t="s">
        <v>125</v>
      </c>
      <c r="BT25" s="646"/>
      <c r="BU25" s="646"/>
      <c r="BV25" s="646"/>
      <c r="BW25" s="646"/>
      <c r="BX25" s="646"/>
      <c r="BY25" s="646"/>
      <c r="BZ25" s="646"/>
      <c r="CA25" s="646"/>
      <c r="CB25" s="655"/>
      <c r="CD25" s="660" t="s">
        <v>290</v>
      </c>
      <c r="CE25" s="661"/>
      <c r="CF25" s="661"/>
      <c r="CG25" s="661"/>
      <c r="CH25" s="661"/>
      <c r="CI25" s="661"/>
      <c r="CJ25" s="661"/>
      <c r="CK25" s="661"/>
      <c r="CL25" s="661"/>
      <c r="CM25" s="661"/>
      <c r="CN25" s="661"/>
      <c r="CO25" s="661"/>
      <c r="CP25" s="661"/>
      <c r="CQ25" s="662"/>
      <c r="CR25" s="645">
        <v>1525402</v>
      </c>
      <c r="CS25" s="670"/>
      <c r="CT25" s="670"/>
      <c r="CU25" s="670"/>
      <c r="CV25" s="670"/>
      <c r="CW25" s="670"/>
      <c r="CX25" s="670"/>
      <c r="CY25" s="671"/>
      <c r="CZ25" s="650">
        <v>11.2</v>
      </c>
      <c r="DA25" s="682"/>
      <c r="DB25" s="682"/>
      <c r="DC25" s="684"/>
      <c r="DD25" s="654">
        <v>1418760</v>
      </c>
      <c r="DE25" s="670"/>
      <c r="DF25" s="670"/>
      <c r="DG25" s="670"/>
      <c r="DH25" s="670"/>
      <c r="DI25" s="670"/>
      <c r="DJ25" s="670"/>
      <c r="DK25" s="671"/>
      <c r="DL25" s="654">
        <v>1398841</v>
      </c>
      <c r="DM25" s="670"/>
      <c r="DN25" s="670"/>
      <c r="DO25" s="670"/>
      <c r="DP25" s="670"/>
      <c r="DQ25" s="670"/>
      <c r="DR25" s="670"/>
      <c r="DS25" s="670"/>
      <c r="DT25" s="670"/>
      <c r="DU25" s="670"/>
      <c r="DV25" s="671"/>
      <c r="DW25" s="650">
        <v>21.2</v>
      </c>
      <c r="DX25" s="682"/>
      <c r="DY25" s="682"/>
      <c r="DZ25" s="682"/>
      <c r="EA25" s="682"/>
      <c r="EB25" s="682"/>
      <c r="EC25" s="683"/>
    </row>
    <row r="26" spans="2:133" ht="11.25" customHeight="1">
      <c r="B26" s="642" t="s">
        <v>291</v>
      </c>
      <c r="C26" s="643"/>
      <c r="D26" s="643"/>
      <c r="E26" s="643"/>
      <c r="F26" s="643"/>
      <c r="G26" s="643"/>
      <c r="H26" s="643"/>
      <c r="I26" s="643"/>
      <c r="J26" s="643"/>
      <c r="K26" s="643"/>
      <c r="L26" s="643"/>
      <c r="M26" s="643"/>
      <c r="N26" s="643"/>
      <c r="O26" s="643"/>
      <c r="P26" s="643"/>
      <c r="Q26" s="644"/>
      <c r="R26" s="645">
        <v>6439414</v>
      </c>
      <c r="S26" s="646"/>
      <c r="T26" s="646"/>
      <c r="U26" s="646"/>
      <c r="V26" s="646"/>
      <c r="W26" s="646"/>
      <c r="X26" s="646"/>
      <c r="Y26" s="647"/>
      <c r="Z26" s="648">
        <v>45.6</v>
      </c>
      <c r="AA26" s="648"/>
      <c r="AB26" s="648"/>
      <c r="AC26" s="648"/>
      <c r="AD26" s="649">
        <v>6210979</v>
      </c>
      <c r="AE26" s="649"/>
      <c r="AF26" s="649"/>
      <c r="AG26" s="649"/>
      <c r="AH26" s="649"/>
      <c r="AI26" s="649"/>
      <c r="AJ26" s="649"/>
      <c r="AK26" s="649"/>
      <c r="AL26" s="650">
        <v>99.7</v>
      </c>
      <c r="AM26" s="651"/>
      <c r="AN26" s="651"/>
      <c r="AO26" s="652"/>
      <c r="AP26" s="664" t="s">
        <v>292</v>
      </c>
      <c r="AQ26" s="685"/>
      <c r="AR26" s="685"/>
      <c r="AS26" s="685"/>
      <c r="AT26" s="685"/>
      <c r="AU26" s="685"/>
      <c r="AV26" s="685"/>
      <c r="AW26" s="685"/>
      <c r="AX26" s="685"/>
      <c r="AY26" s="685"/>
      <c r="AZ26" s="685"/>
      <c r="BA26" s="685"/>
      <c r="BB26" s="685"/>
      <c r="BC26" s="685"/>
      <c r="BD26" s="685"/>
      <c r="BE26" s="685"/>
      <c r="BF26" s="666"/>
      <c r="BG26" s="645" t="s">
        <v>134</v>
      </c>
      <c r="BH26" s="646"/>
      <c r="BI26" s="646"/>
      <c r="BJ26" s="646"/>
      <c r="BK26" s="646"/>
      <c r="BL26" s="646"/>
      <c r="BM26" s="646"/>
      <c r="BN26" s="647"/>
      <c r="BO26" s="648" t="s">
        <v>134</v>
      </c>
      <c r="BP26" s="648"/>
      <c r="BQ26" s="648"/>
      <c r="BR26" s="648"/>
      <c r="BS26" s="654" t="s">
        <v>125</v>
      </c>
      <c r="BT26" s="646"/>
      <c r="BU26" s="646"/>
      <c r="BV26" s="646"/>
      <c r="BW26" s="646"/>
      <c r="BX26" s="646"/>
      <c r="BY26" s="646"/>
      <c r="BZ26" s="646"/>
      <c r="CA26" s="646"/>
      <c r="CB26" s="655"/>
      <c r="CD26" s="660" t="s">
        <v>293</v>
      </c>
      <c r="CE26" s="661"/>
      <c r="CF26" s="661"/>
      <c r="CG26" s="661"/>
      <c r="CH26" s="661"/>
      <c r="CI26" s="661"/>
      <c r="CJ26" s="661"/>
      <c r="CK26" s="661"/>
      <c r="CL26" s="661"/>
      <c r="CM26" s="661"/>
      <c r="CN26" s="661"/>
      <c r="CO26" s="661"/>
      <c r="CP26" s="661"/>
      <c r="CQ26" s="662"/>
      <c r="CR26" s="645">
        <v>1039385</v>
      </c>
      <c r="CS26" s="646"/>
      <c r="CT26" s="646"/>
      <c r="CU26" s="646"/>
      <c r="CV26" s="646"/>
      <c r="CW26" s="646"/>
      <c r="CX26" s="646"/>
      <c r="CY26" s="647"/>
      <c r="CZ26" s="650">
        <v>7.7</v>
      </c>
      <c r="DA26" s="682"/>
      <c r="DB26" s="682"/>
      <c r="DC26" s="684"/>
      <c r="DD26" s="654">
        <v>941854</v>
      </c>
      <c r="DE26" s="646"/>
      <c r="DF26" s="646"/>
      <c r="DG26" s="646"/>
      <c r="DH26" s="646"/>
      <c r="DI26" s="646"/>
      <c r="DJ26" s="646"/>
      <c r="DK26" s="647"/>
      <c r="DL26" s="654" t="s">
        <v>134</v>
      </c>
      <c r="DM26" s="646"/>
      <c r="DN26" s="646"/>
      <c r="DO26" s="646"/>
      <c r="DP26" s="646"/>
      <c r="DQ26" s="646"/>
      <c r="DR26" s="646"/>
      <c r="DS26" s="646"/>
      <c r="DT26" s="646"/>
      <c r="DU26" s="646"/>
      <c r="DV26" s="647"/>
      <c r="DW26" s="650" t="s">
        <v>125</v>
      </c>
      <c r="DX26" s="682"/>
      <c r="DY26" s="682"/>
      <c r="DZ26" s="682"/>
      <c r="EA26" s="682"/>
      <c r="EB26" s="682"/>
      <c r="EC26" s="683"/>
    </row>
    <row r="27" spans="2:133" ht="11.25" customHeight="1">
      <c r="B27" s="642" t="s">
        <v>294</v>
      </c>
      <c r="C27" s="643"/>
      <c r="D27" s="643"/>
      <c r="E27" s="643"/>
      <c r="F27" s="643"/>
      <c r="G27" s="643"/>
      <c r="H27" s="643"/>
      <c r="I27" s="643"/>
      <c r="J27" s="643"/>
      <c r="K27" s="643"/>
      <c r="L27" s="643"/>
      <c r="M27" s="643"/>
      <c r="N27" s="643"/>
      <c r="O27" s="643"/>
      <c r="P27" s="643"/>
      <c r="Q27" s="644"/>
      <c r="R27" s="645">
        <v>4424</v>
      </c>
      <c r="S27" s="646"/>
      <c r="T27" s="646"/>
      <c r="U27" s="646"/>
      <c r="V27" s="646"/>
      <c r="W27" s="646"/>
      <c r="X27" s="646"/>
      <c r="Y27" s="647"/>
      <c r="Z27" s="648">
        <v>0</v>
      </c>
      <c r="AA27" s="648"/>
      <c r="AB27" s="648"/>
      <c r="AC27" s="648"/>
      <c r="AD27" s="649">
        <v>4424</v>
      </c>
      <c r="AE27" s="649"/>
      <c r="AF27" s="649"/>
      <c r="AG27" s="649"/>
      <c r="AH27" s="649"/>
      <c r="AI27" s="649"/>
      <c r="AJ27" s="649"/>
      <c r="AK27" s="649"/>
      <c r="AL27" s="650">
        <v>0.1</v>
      </c>
      <c r="AM27" s="651"/>
      <c r="AN27" s="651"/>
      <c r="AO27" s="652"/>
      <c r="AP27" s="642" t="s">
        <v>295</v>
      </c>
      <c r="AQ27" s="643"/>
      <c r="AR27" s="643"/>
      <c r="AS27" s="643"/>
      <c r="AT27" s="643"/>
      <c r="AU27" s="643"/>
      <c r="AV27" s="643"/>
      <c r="AW27" s="643"/>
      <c r="AX27" s="643"/>
      <c r="AY27" s="643"/>
      <c r="AZ27" s="643"/>
      <c r="BA27" s="643"/>
      <c r="BB27" s="643"/>
      <c r="BC27" s="643"/>
      <c r="BD27" s="643"/>
      <c r="BE27" s="643"/>
      <c r="BF27" s="644"/>
      <c r="BG27" s="645">
        <v>3791476</v>
      </c>
      <c r="BH27" s="646"/>
      <c r="BI27" s="646"/>
      <c r="BJ27" s="646"/>
      <c r="BK27" s="646"/>
      <c r="BL27" s="646"/>
      <c r="BM27" s="646"/>
      <c r="BN27" s="647"/>
      <c r="BO27" s="648">
        <v>100</v>
      </c>
      <c r="BP27" s="648"/>
      <c r="BQ27" s="648"/>
      <c r="BR27" s="648"/>
      <c r="BS27" s="654">
        <v>66473</v>
      </c>
      <c r="BT27" s="646"/>
      <c r="BU27" s="646"/>
      <c r="BV27" s="646"/>
      <c r="BW27" s="646"/>
      <c r="BX27" s="646"/>
      <c r="BY27" s="646"/>
      <c r="BZ27" s="646"/>
      <c r="CA27" s="646"/>
      <c r="CB27" s="655"/>
      <c r="CD27" s="660" t="s">
        <v>296</v>
      </c>
      <c r="CE27" s="661"/>
      <c r="CF27" s="661"/>
      <c r="CG27" s="661"/>
      <c r="CH27" s="661"/>
      <c r="CI27" s="661"/>
      <c r="CJ27" s="661"/>
      <c r="CK27" s="661"/>
      <c r="CL27" s="661"/>
      <c r="CM27" s="661"/>
      <c r="CN27" s="661"/>
      <c r="CO27" s="661"/>
      <c r="CP27" s="661"/>
      <c r="CQ27" s="662"/>
      <c r="CR27" s="645">
        <v>2251363</v>
      </c>
      <c r="CS27" s="670"/>
      <c r="CT27" s="670"/>
      <c r="CU27" s="670"/>
      <c r="CV27" s="670"/>
      <c r="CW27" s="670"/>
      <c r="CX27" s="670"/>
      <c r="CY27" s="671"/>
      <c r="CZ27" s="650">
        <v>16.600000000000001</v>
      </c>
      <c r="DA27" s="682"/>
      <c r="DB27" s="682"/>
      <c r="DC27" s="684"/>
      <c r="DD27" s="654">
        <v>569652</v>
      </c>
      <c r="DE27" s="670"/>
      <c r="DF27" s="670"/>
      <c r="DG27" s="670"/>
      <c r="DH27" s="670"/>
      <c r="DI27" s="670"/>
      <c r="DJ27" s="670"/>
      <c r="DK27" s="671"/>
      <c r="DL27" s="654">
        <v>569632</v>
      </c>
      <c r="DM27" s="670"/>
      <c r="DN27" s="670"/>
      <c r="DO27" s="670"/>
      <c r="DP27" s="670"/>
      <c r="DQ27" s="670"/>
      <c r="DR27" s="670"/>
      <c r="DS27" s="670"/>
      <c r="DT27" s="670"/>
      <c r="DU27" s="670"/>
      <c r="DV27" s="671"/>
      <c r="DW27" s="650">
        <v>8.6</v>
      </c>
      <c r="DX27" s="682"/>
      <c r="DY27" s="682"/>
      <c r="DZ27" s="682"/>
      <c r="EA27" s="682"/>
      <c r="EB27" s="682"/>
      <c r="EC27" s="683"/>
    </row>
    <row r="28" spans="2:133" ht="11.25" customHeight="1">
      <c r="B28" s="642" t="s">
        <v>297</v>
      </c>
      <c r="C28" s="643"/>
      <c r="D28" s="643"/>
      <c r="E28" s="643"/>
      <c r="F28" s="643"/>
      <c r="G28" s="643"/>
      <c r="H28" s="643"/>
      <c r="I28" s="643"/>
      <c r="J28" s="643"/>
      <c r="K28" s="643"/>
      <c r="L28" s="643"/>
      <c r="M28" s="643"/>
      <c r="N28" s="643"/>
      <c r="O28" s="643"/>
      <c r="P28" s="643"/>
      <c r="Q28" s="644"/>
      <c r="R28" s="645">
        <v>47350</v>
      </c>
      <c r="S28" s="646"/>
      <c r="T28" s="646"/>
      <c r="U28" s="646"/>
      <c r="V28" s="646"/>
      <c r="W28" s="646"/>
      <c r="X28" s="646"/>
      <c r="Y28" s="647"/>
      <c r="Z28" s="648">
        <v>0.3</v>
      </c>
      <c r="AA28" s="648"/>
      <c r="AB28" s="648"/>
      <c r="AC28" s="648"/>
      <c r="AD28" s="649" t="s">
        <v>125</v>
      </c>
      <c r="AE28" s="649"/>
      <c r="AF28" s="649"/>
      <c r="AG28" s="649"/>
      <c r="AH28" s="649"/>
      <c r="AI28" s="649"/>
      <c r="AJ28" s="649"/>
      <c r="AK28" s="649"/>
      <c r="AL28" s="650" t="s">
        <v>125</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298</v>
      </c>
      <c r="CE28" s="661"/>
      <c r="CF28" s="661"/>
      <c r="CG28" s="661"/>
      <c r="CH28" s="661"/>
      <c r="CI28" s="661"/>
      <c r="CJ28" s="661"/>
      <c r="CK28" s="661"/>
      <c r="CL28" s="661"/>
      <c r="CM28" s="661"/>
      <c r="CN28" s="661"/>
      <c r="CO28" s="661"/>
      <c r="CP28" s="661"/>
      <c r="CQ28" s="662"/>
      <c r="CR28" s="645">
        <v>1250926</v>
      </c>
      <c r="CS28" s="646"/>
      <c r="CT28" s="646"/>
      <c r="CU28" s="646"/>
      <c r="CV28" s="646"/>
      <c r="CW28" s="646"/>
      <c r="CX28" s="646"/>
      <c r="CY28" s="647"/>
      <c r="CZ28" s="650">
        <v>9.1999999999999993</v>
      </c>
      <c r="DA28" s="682"/>
      <c r="DB28" s="682"/>
      <c r="DC28" s="684"/>
      <c r="DD28" s="654">
        <v>1207750</v>
      </c>
      <c r="DE28" s="646"/>
      <c r="DF28" s="646"/>
      <c r="DG28" s="646"/>
      <c r="DH28" s="646"/>
      <c r="DI28" s="646"/>
      <c r="DJ28" s="646"/>
      <c r="DK28" s="647"/>
      <c r="DL28" s="654">
        <v>1207750</v>
      </c>
      <c r="DM28" s="646"/>
      <c r="DN28" s="646"/>
      <c r="DO28" s="646"/>
      <c r="DP28" s="646"/>
      <c r="DQ28" s="646"/>
      <c r="DR28" s="646"/>
      <c r="DS28" s="646"/>
      <c r="DT28" s="646"/>
      <c r="DU28" s="646"/>
      <c r="DV28" s="647"/>
      <c r="DW28" s="650">
        <v>18.3</v>
      </c>
      <c r="DX28" s="682"/>
      <c r="DY28" s="682"/>
      <c r="DZ28" s="682"/>
      <c r="EA28" s="682"/>
      <c r="EB28" s="682"/>
      <c r="EC28" s="683"/>
    </row>
    <row r="29" spans="2:133" ht="11.25" customHeight="1">
      <c r="B29" s="642" t="s">
        <v>299</v>
      </c>
      <c r="C29" s="643"/>
      <c r="D29" s="643"/>
      <c r="E29" s="643"/>
      <c r="F29" s="643"/>
      <c r="G29" s="643"/>
      <c r="H29" s="643"/>
      <c r="I29" s="643"/>
      <c r="J29" s="643"/>
      <c r="K29" s="643"/>
      <c r="L29" s="643"/>
      <c r="M29" s="643"/>
      <c r="N29" s="643"/>
      <c r="O29" s="643"/>
      <c r="P29" s="643"/>
      <c r="Q29" s="644"/>
      <c r="R29" s="645">
        <v>129081</v>
      </c>
      <c r="S29" s="646"/>
      <c r="T29" s="646"/>
      <c r="U29" s="646"/>
      <c r="V29" s="646"/>
      <c r="W29" s="646"/>
      <c r="X29" s="646"/>
      <c r="Y29" s="647"/>
      <c r="Z29" s="648">
        <v>0.9</v>
      </c>
      <c r="AA29" s="648"/>
      <c r="AB29" s="648"/>
      <c r="AC29" s="648"/>
      <c r="AD29" s="649">
        <v>11218</v>
      </c>
      <c r="AE29" s="649"/>
      <c r="AF29" s="649"/>
      <c r="AG29" s="649"/>
      <c r="AH29" s="649"/>
      <c r="AI29" s="649"/>
      <c r="AJ29" s="649"/>
      <c r="AK29" s="649"/>
      <c r="AL29" s="650">
        <v>0.2</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300</v>
      </c>
      <c r="CE29" s="692"/>
      <c r="CF29" s="660" t="s">
        <v>69</v>
      </c>
      <c r="CG29" s="661"/>
      <c r="CH29" s="661"/>
      <c r="CI29" s="661"/>
      <c r="CJ29" s="661"/>
      <c r="CK29" s="661"/>
      <c r="CL29" s="661"/>
      <c r="CM29" s="661"/>
      <c r="CN29" s="661"/>
      <c r="CO29" s="661"/>
      <c r="CP29" s="661"/>
      <c r="CQ29" s="662"/>
      <c r="CR29" s="645">
        <v>1250926</v>
      </c>
      <c r="CS29" s="670"/>
      <c r="CT29" s="670"/>
      <c r="CU29" s="670"/>
      <c r="CV29" s="670"/>
      <c r="CW29" s="670"/>
      <c r="CX29" s="670"/>
      <c r="CY29" s="671"/>
      <c r="CZ29" s="650">
        <v>9.1999999999999993</v>
      </c>
      <c r="DA29" s="682"/>
      <c r="DB29" s="682"/>
      <c r="DC29" s="684"/>
      <c r="DD29" s="654">
        <v>1207750</v>
      </c>
      <c r="DE29" s="670"/>
      <c r="DF29" s="670"/>
      <c r="DG29" s="670"/>
      <c r="DH29" s="670"/>
      <c r="DI29" s="670"/>
      <c r="DJ29" s="670"/>
      <c r="DK29" s="671"/>
      <c r="DL29" s="654">
        <v>1207750</v>
      </c>
      <c r="DM29" s="670"/>
      <c r="DN29" s="670"/>
      <c r="DO29" s="670"/>
      <c r="DP29" s="670"/>
      <c r="DQ29" s="670"/>
      <c r="DR29" s="670"/>
      <c r="DS29" s="670"/>
      <c r="DT29" s="670"/>
      <c r="DU29" s="670"/>
      <c r="DV29" s="671"/>
      <c r="DW29" s="650">
        <v>18.3</v>
      </c>
      <c r="DX29" s="682"/>
      <c r="DY29" s="682"/>
      <c r="DZ29" s="682"/>
      <c r="EA29" s="682"/>
      <c r="EB29" s="682"/>
      <c r="EC29" s="683"/>
    </row>
    <row r="30" spans="2:133" ht="11.25" customHeight="1">
      <c r="B30" s="642" t="s">
        <v>301</v>
      </c>
      <c r="C30" s="643"/>
      <c r="D30" s="643"/>
      <c r="E30" s="643"/>
      <c r="F30" s="643"/>
      <c r="G30" s="643"/>
      <c r="H30" s="643"/>
      <c r="I30" s="643"/>
      <c r="J30" s="643"/>
      <c r="K30" s="643"/>
      <c r="L30" s="643"/>
      <c r="M30" s="643"/>
      <c r="N30" s="643"/>
      <c r="O30" s="643"/>
      <c r="P30" s="643"/>
      <c r="Q30" s="644"/>
      <c r="R30" s="645">
        <v>14138</v>
      </c>
      <c r="S30" s="646"/>
      <c r="T30" s="646"/>
      <c r="U30" s="646"/>
      <c r="V30" s="646"/>
      <c r="W30" s="646"/>
      <c r="X30" s="646"/>
      <c r="Y30" s="647"/>
      <c r="Z30" s="648">
        <v>0.1</v>
      </c>
      <c r="AA30" s="648"/>
      <c r="AB30" s="648"/>
      <c r="AC30" s="648"/>
      <c r="AD30" s="649" t="s">
        <v>134</v>
      </c>
      <c r="AE30" s="649"/>
      <c r="AF30" s="649"/>
      <c r="AG30" s="649"/>
      <c r="AH30" s="649"/>
      <c r="AI30" s="649"/>
      <c r="AJ30" s="649"/>
      <c r="AK30" s="649"/>
      <c r="AL30" s="650" t="s">
        <v>125</v>
      </c>
      <c r="AM30" s="651"/>
      <c r="AN30" s="651"/>
      <c r="AO30" s="652"/>
      <c r="AP30" s="624" t="s">
        <v>219</v>
      </c>
      <c r="AQ30" s="625"/>
      <c r="AR30" s="625"/>
      <c r="AS30" s="625"/>
      <c r="AT30" s="625"/>
      <c r="AU30" s="625"/>
      <c r="AV30" s="625"/>
      <c r="AW30" s="625"/>
      <c r="AX30" s="625"/>
      <c r="AY30" s="625"/>
      <c r="AZ30" s="625"/>
      <c r="BA30" s="625"/>
      <c r="BB30" s="625"/>
      <c r="BC30" s="625"/>
      <c r="BD30" s="625"/>
      <c r="BE30" s="625"/>
      <c r="BF30" s="626"/>
      <c r="BG30" s="624" t="s">
        <v>302</v>
      </c>
      <c r="BH30" s="689"/>
      <c r="BI30" s="689"/>
      <c r="BJ30" s="689"/>
      <c r="BK30" s="689"/>
      <c r="BL30" s="689"/>
      <c r="BM30" s="689"/>
      <c r="BN30" s="689"/>
      <c r="BO30" s="689"/>
      <c r="BP30" s="689"/>
      <c r="BQ30" s="690"/>
      <c r="BR30" s="624" t="s">
        <v>303</v>
      </c>
      <c r="BS30" s="689"/>
      <c r="BT30" s="689"/>
      <c r="BU30" s="689"/>
      <c r="BV30" s="689"/>
      <c r="BW30" s="689"/>
      <c r="BX30" s="689"/>
      <c r="BY30" s="689"/>
      <c r="BZ30" s="689"/>
      <c r="CA30" s="689"/>
      <c r="CB30" s="690"/>
      <c r="CD30" s="693"/>
      <c r="CE30" s="694"/>
      <c r="CF30" s="660" t="s">
        <v>304</v>
      </c>
      <c r="CG30" s="661"/>
      <c r="CH30" s="661"/>
      <c r="CI30" s="661"/>
      <c r="CJ30" s="661"/>
      <c r="CK30" s="661"/>
      <c r="CL30" s="661"/>
      <c r="CM30" s="661"/>
      <c r="CN30" s="661"/>
      <c r="CO30" s="661"/>
      <c r="CP30" s="661"/>
      <c r="CQ30" s="662"/>
      <c r="CR30" s="645">
        <v>1173844</v>
      </c>
      <c r="CS30" s="646"/>
      <c r="CT30" s="646"/>
      <c r="CU30" s="646"/>
      <c r="CV30" s="646"/>
      <c r="CW30" s="646"/>
      <c r="CX30" s="646"/>
      <c r="CY30" s="647"/>
      <c r="CZ30" s="650">
        <v>8.6</v>
      </c>
      <c r="DA30" s="682"/>
      <c r="DB30" s="682"/>
      <c r="DC30" s="684"/>
      <c r="DD30" s="654">
        <v>1130668</v>
      </c>
      <c r="DE30" s="646"/>
      <c r="DF30" s="646"/>
      <c r="DG30" s="646"/>
      <c r="DH30" s="646"/>
      <c r="DI30" s="646"/>
      <c r="DJ30" s="646"/>
      <c r="DK30" s="647"/>
      <c r="DL30" s="654">
        <v>1130668</v>
      </c>
      <c r="DM30" s="646"/>
      <c r="DN30" s="646"/>
      <c r="DO30" s="646"/>
      <c r="DP30" s="646"/>
      <c r="DQ30" s="646"/>
      <c r="DR30" s="646"/>
      <c r="DS30" s="646"/>
      <c r="DT30" s="646"/>
      <c r="DU30" s="646"/>
      <c r="DV30" s="647"/>
      <c r="DW30" s="650">
        <v>17.2</v>
      </c>
      <c r="DX30" s="682"/>
      <c r="DY30" s="682"/>
      <c r="DZ30" s="682"/>
      <c r="EA30" s="682"/>
      <c r="EB30" s="682"/>
      <c r="EC30" s="683"/>
    </row>
    <row r="31" spans="2:133" ht="11.25" customHeight="1">
      <c r="B31" s="642" t="s">
        <v>305</v>
      </c>
      <c r="C31" s="643"/>
      <c r="D31" s="643"/>
      <c r="E31" s="643"/>
      <c r="F31" s="643"/>
      <c r="G31" s="643"/>
      <c r="H31" s="643"/>
      <c r="I31" s="643"/>
      <c r="J31" s="643"/>
      <c r="K31" s="643"/>
      <c r="L31" s="643"/>
      <c r="M31" s="643"/>
      <c r="N31" s="643"/>
      <c r="O31" s="643"/>
      <c r="P31" s="643"/>
      <c r="Q31" s="644"/>
      <c r="R31" s="645">
        <v>2048565</v>
      </c>
      <c r="S31" s="646"/>
      <c r="T31" s="646"/>
      <c r="U31" s="646"/>
      <c r="V31" s="646"/>
      <c r="W31" s="646"/>
      <c r="X31" s="646"/>
      <c r="Y31" s="647"/>
      <c r="Z31" s="648">
        <v>14.5</v>
      </c>
      <c r="AA31" s="648"/>
      <c r="AB31" s="648"/>
      <c r="AC31" s="648"/>
      <c r="AD31" s="649" t="s">
        <v>125</v>
      </c>
      <c r="AE31" s="649"/>
      <c r="AF31" s="649"/>
      <c r="AG31" s="649"/>
      <c r="AH31" s="649"/>
      <c r="AI31" s="649"/>
      <c r="AJ31" s="649"/>
      <c r="AK31" s="649"/>
      <c r="AL31" s="650" t="s">
        <v>125</v>
      </c>
      <c r="AM31" s="651"/>
      <c r="AN31" s="651"/>
      <c r="AO31" s="652"/>
      <c r="AP31" s="702" t="s">
        <v>306</v>
      </c>
      <c r="AQ31" s="703"/>
      <c r="AR31" s="703"/>
      <c r="AS31" s="703"/>
      <c r="AT31" s="708" t="s">
        <v>307</v>
      </c>
      <c r="AU31" s="231"/>
      <c r="AV31" s="231"/>
      <c r="AW31" s="231"/>
      <c r="AX31" s="631" t="s">
        <v>185</v>
      </c>
      <c r="AY31" s="632"/>
      <c r="AZ31" s="632"/>
      <c r="BA31" s="632"/>
      <c r="BB31" s="632"/>
      <c r="BC31" s="632"/>
      <c r="BD31" s="632"/>
      <c r="BE31" s="632"/>
      <c r="BF31" s="633"/>
      <c r="BG31" s="701">
        <v>99.7</v>
      </c>
      <c r="BH31" s="697"/>
      <c r="BI31" s="697"/>
      <c r="BJ31" s="697"/>
      <c r="BK31" s="697"/>
      <c r="BL31" s="697"/>
      <c r="BM31" s="640">
        <v>99.1</v>
      </c>
      <c r="BN31" s="697"/>
      <c r="BO31" s="697"/>
      <c r="BP31" s="697"/>
      <c r="BQ31" s="698"/>
      <c r="BR31" s="701">
        <v>99.9</v>
      </c>
      <c r="BS31" s="697"/>
      <c r="BT31" s="697"/>
      <c r="BU31" s="697"/>
      <c r="BV31" s="697"/>
      <c r="BW31" s="697"/>
      <c r="BX31" s="640">
        <v>99.3</v>
      </c>
      <c r="BY31" s="697"/>
      <c r="BZ31" s="697"/>
      <c r="CA31" s="697"/>
      <c r="CB31" s="698"/>
      <c r="CD31" s="693"/>
      <c r="CE31" s="694"/>
      <c r="CF31" s="660" t="s">
        <v>308</v>
      </c>
      <c r="CG31" s="661"/>
      <c r="CH31" s="661"/>
      <c r="CI31" s="661"/>
      <c r="CJ31" s="661"/>
      <c r="CK31" s="661"/>
      <c r="CL31" s="661"/>
      <c r="CM31" s="661"/>
      <c r="CN31" s="661"/>
      <c r="CO31" s="661"/>
      <c r="CP31" s="661"/>
      <c r="CQ31" s="662"/>
      <c r="CR31" s="645">
        <v>77082</v>
      </c>
      <c r="CS31" s="670"/>
      <c r="CT31" s="670"/>
      <c r="CU31" s="670"/>
      <c r="CV31" s="670"/>
      <c r="CW31" s="670"/>
      <c r="CX31" s="670"/>
      <c r="CY31" s="671"/>
      <c r="CZ31" s="650">
        <v>0.6</v>
      </c>
      <c r="DA31" s="682"/>
      <c r="DB31" s="682"/>
      <c r="DC31" s="684"/>
      <c r="DD31" s="654">
        <v>77082</v>
      </c>
      <c r="DE31" s="670"/>
      <c r="DF31" s="670"/>
      <c r="DG31" s="670"/>
      <c r="DH31" s="670"/>
      <c r="DI31" s="670"/>
      <c r="DJ31" s="670"/>
      <c r="DK31" s="671"/>
      <c r="DL31" s="654">
        <v>77082</v>
      </c>
      <c r="DM31" s="670"/>
      <c r="DN31" s="670"/>
      <c r="DO31" s="670"/>
      <c r="DP31" s="670"/>
      <c r="DQ31" s="670"/>
      <c r="DR31" s="670"/>
      <c r="DS31" s="670"/>
      <c r="DT31" s="670"/>
      <c r="DU31" s="670"/>
      <c r="DV31" s="671"/>
      <c r="DW31" s="650">
        <v>1.2</v>
      </c>
      <c r="DX31" s="682"/>
      <c r="DY31" s="682"/>
      <c r="DZ31" s="682"/>
      <c r="EA31" s="682"/>
      <c r="EB31" s="682"/>
      <c r="EC31" s="683"/>
    </row>
    <row r="32" spans="2:133" ht="11.25" customHeight="1">
      <c r="B32" s="712" t="s">
        <v>309</v>
      </c>
      <c r="C32" s="713"/>
      <c r="D32" s="713"/>
      <c r="E32" s="713"/>
      <c r="F32" s="713"/>
      <c r="G32" s="713"/>
      <c r="H32" s="713"/>
      <c r="I32" s="713"/>
      <c r="J32" s="713"/>
      <c r="K32" s="713"/>
      <c r="L32" s="713"/>
      <c r="M32" s="713"/>
      <c r="N32" s="713"/>
      <c r="O32" s="713"/>
      <c r="P32" s="713"/>
      <c r="Q32" s="714"/>
      <c r="R32" s="645" t="s">
        <v>134</v>
      </c>
      <c r="S32" s="646"/>
      <c r="T32" s="646"/>
      <c r="U32" s="646"/>
      <c r="V32" s="646"/>
      <c r="W32" s="646"/>
      <c r="X32" s="646"/>
      <c r="Y32" s="647"/>
      <c r="Z32" s="648" t="s">
        <v>125</v>
      </c>
      <c r="AA32" s="648"/>
      <c r="AB32" s="648"/>
      <c r="AC32" s="648"/>
      <c r="AD32" s="649" t="s">
        <v>134</v>
      </c>
      <c r="AE32" s="649"/>
      <c r="AF32" s="649"/>
      <c r="AG32" s="649"/>
      <c r="AH32" s="649"/>
      <c r="AI32" s="649"/>
      <c r="AJ32" s="649"/>
      <c r="AK32" s="649"/>
      <c r="AL32" s="650" t="s">
        <v>125</v>
      </c>
      <c r="AM32" s="651"/>
      <c r="AN32" s="651"/>
      <c r="AO32" s="652"/>
      <c r="AP32" s="704"/>
      <c r="AQ32" s="705"/>
      <c r="AR32" s="705"/>
      <c r="AS32" s="705"/>
      <c r="AT32" s="709"/>
      <c r="AU32" s="230" t="s">
        <v>310</v>
      </c>
      <c r="AV32" s="230"/>
      <c r="AW32" s="230"/>
      <c r="AX32" s="642" t="s">
        <v>311</v>
      </c>
      <c r="AY32" s="643"/>
      <c r="AZ32" s="643"/>
      <c r="BA32" s="643"/>
      <c r="BB32" s="643"/>
      <c r="BC32" s="643"/>
      <c r="BD32" s="643"/>
      <c r="BE32" s="643"/>
      <c r="BF32" s="644"/>
      <c r="BG32" s="711">
        <v>99.7</v>
      </c>
      <c r="BH32" s="670"/>
      <c r="BI32" s="670"/>
      <c r="BJ32" s="670"/>
      <c r="BK32" s="670"/>
      <c r="BL32" s="670"/>
      <c r="BM32" s="651">
        <v>99.4</v>
      </c>
      <c r="BN32" s="699"/>
      <c r="BO32" s="699"/>
      <c r="BP32" s="699"/>
      <c r="BQ32" s="700"/>
      <c r="BR32" s="711">
        <v>99.9</v>
      </c>
      <c r="BS32" s="670"/>
      <c r="BT32" s="670"/>
      <c r="BU32" s="670"/>
      <c r="BV32" s="670"/>
      <c r="BW32" s="670"/>
      <c r="BX32" s="651">
        <v>99.6</v>
      </c>
      <c r="BY32" s="699"/>
      <c r="BZ32" s="699"/>
      <c r="CA32" s="699"/>
      <c r="CB32" s="700"/>
      <c r="CD32" s="695"/>
      <c r="CE32" s="696"/>
      <c r="CF32" s="660" t="s">
        <v>312</v>
      </c>
      <c r="CG32" s="661"/>
      <c r="CH32" s="661"/>
      <c r="CI32" s="661"/>
      <c r="CJ32" s="661"/>
      <c r="CK32" s="661"/>
      <c r="CL32" s="661"/>
      <c r="CM32" s="661"/>
      <c r="CN32" s="661"/>
      <c r="CO32" s="661"/>
      <c r="CP32" s="661"/>
      <c r="CQ32" s="662"/>
      <c r="CR32" s="645" t="s">
        <v>125</v>
      </c>
      <c r="CS32" s="646"/>
      <c r="CT32" s="646"/>
      <c r="CU32" s="646"/>
      <c r="CV32" s="646"/>
      <c r="CW32" s="646"/>
      <c r="CX32" s="646"/>
      <c r="CY32" s="647"/>
      <c r="CZ32" s="650" t="s">
        <v>134</v>
      </c>
      <c r="DA32" s="682"/>
      <c r="DB32" s="682"/>
      <c r="DC32" s="684"/>
      <c r="DD32" s="654" t="s">
        <v>134</v>
      </c>
      <c r="DE32" s="646"/>
      <c r="DF32" s="646"/>
      <c r="DG32" s="646"/>
      <c r="DH32" s="646"/>
      <c r="DI32" s="646"/>
      <c r="DJ32" s="646"/>
      <c r="DK32" s="647"/>
      <c r="DL32" s="654" t="s">
        <v>134</v>
      </c>
      <c r="DM32" s="646"/>
      <c r="DN32" s="646"/>
      <c r="DO32" s="646"/>
      <c r="DP32" s="646"/>
      <c r="DQ32" s="646"/>
      <c r="DR32" s="646"/>
      <c r="DS32" s="646"/>
      <c r="DT32" s="646"/>
      <c r="DU32" s="646"/>
      <c r="DV32" s="647"/>
      <c r="DW32" s="650" t="s">
        <v>134</v>
      </c>
      <c r="DX32" s="682"/>
      <c r="DY32" s="682"/>
      <c r="DZ32" s="682"/>
      <c r="EA32" s="682"/>
      <c r="EB32" s="682"/>
      <c r="EC32" s="683"/>
    </row>
    <row r="33" spans="2:133" ht="11.25" customHeight="1">
      <c r="B33" s="642" t="s">
        <v>313</v>
      </c>
      <c r="C33" s="643"/>
      <c r="D33" s="643"/>
      <c r="E33" s="643"/>
      <c r="F33" s="643"/>
      <c r="G33" s="643"/>
      <c r="H33" s="643"/>
      <c r="I33" s="643"/>
      <c r="J33" s="643"/>
      <c r="K33" s="643"/>
      <c r="L33" s="643"/>
      <c r="M33" s="643"/>
      <c r="N33" s="643"/>
      <c r="O33" s="643"/>
      <c r="P33" s="643"/>
      <c r="Q33" s="644"/>
      <c r="R33" s="645">
        <v>918801</v>
      </c>
      <c r="S33" s="646"/>
      <c r="T33" s="646"/>
      <c r="U33" s="646"/>
      <c r="V33" s="646"/>
      <c r="W33" s="646"/>
      <c r="X33" s="646"/>
      <c r="Y33" s="647"/>
      <c r="Z33" s="648">
        <v>6.5</v>
      </c>
      <c r="AA33" s="648"/>
      <c r="AB33" s="648"/>
      <c r="AC33" s="648"/>
      <c r="AD33" s="649" t="s">
        <v>125</v>
      </c>
      <c r="AE33" s="649"/>
      <c r="AF33" s="649"/>
      <c r="AG33" s="649"/>
      <c r="AH33" s="649"/>
      <c r="AI33" s="649"/>
      <c r="AJ33" s="649"/>
      <c r="AK33" s="649"/>
      <c r="AL33" s="650" t="s">
        <v>125</v>
      </c>
      <c r="AM33" s="651"/>
      <c r="AN33" s="651"/>
      <c r="AO33" s="652"/>
      <c r="AP33" s="706"/>
      <c r="AQ33" s="707"/>
      <c r="AR33" s="707"/>
      <c r="AS33" s="707"/>
      <c r="AT33" s="710"/>
      <c r="AU33" s="232"/>
      <c r="AV33" s="232"/>
      <c r="AW33" s="232"/>
      <c r="AX33" s="686" t="s">
        <v>314</v>
      </c>
      <c r="AY33" s="687"/>
      <c r="AZ33" s="687"/>
      <c r="BA33" s="687"/>
      <c r="BB33" s="687"/>
      <c r="BC33" s="687"/>
      <c r="BD33" s="687"/>
      <c r="BE33" s="687"/>
      <c r="BF33" s="688"/>
      <c r="BG33" s="715">
        <v>99.7</v>
      </c>
      <c r="BH33" s="716"/>
      <c r="BI33" s="716"/>
      <c r="BJ33" s="716"/>
      <c r="BK33" s="716"/>
      <c r="BL33" s="716"/>
      <c r="BM33" s="717">
        <v>98.7</v>
      </c>
      <c r="BN33" s="716"/>
      <c r="BO33" s="716"/>
      <c r="BP33" s="716"/>
      <c r="BQ33" s="718"/>
      <c r="BR33" s="715">
        <v>99.8</v>
      </c>
      <c r="BS33" s="716"/>
      <c r="BT33" s="716"/>
      <c r="BU33" s="716"/>
      <c r="BV33" s="716"/>
      <c r="BW33" s="716"/>
      <c r="BX33" s="717">
        <v>98.9</v>
      </c>
      <c r="BY33" s="716"/>
      <c r="BZ33" s="716"/>
      <c r="CA33" s="716"/>
      <c r="CB33" s="718"/>
      <c r="CD33" s="660" t="s">
        <v>315</v>
      </c>
      <c r="CE33" s="661"/>
      <c r="CF33" s="661"/>
      <c r="CG33" s="661"/>
      <c r="CH33" s="661"/>
      <c r="CI33" s="661"/>
      <c r="CJ33" s="661"/>
      <c r="CK33" s="661"/>
      <c r="CL33" s="661"/>
      <c r="CM33" s="661"/>
      <c r="CN33" s="661"/>
      <c r="CO33" s="661"/>
      <c r="CP33" s="661"/>
      <c r="CQ33" s="662"/>
      <c r="CR33" s="645">
        <v>5484440</v>
      </c>
      <c r="CS33" s="670"/>
      <c r="CT33" s="670"/>
      <c r="CU33" s="670"/>
      <c r="CV33" s="670"/>
      <c r="CW33" s="670"/>
      <c r="CX33" s="670"/>
      <c r="CY33" s="671"/>
      <c r="CZ33" s="650">
        <v>40.4</v>
      </c>
      <c r="DA33" s="682"/>
      <c r="DB33" s="682"/>
      <c r="DC33" s="684"/>
      <c r="DD33" s="654">
        <v>4907985</v>
      </c>
      <c r="DE33" s="670"/>
      <c r="DF33" s="670"/>
      <c r="DG33" s="670"/>
      <c r="DH33" s="670"/>
      <c r="DI33" s="670"/>
      <c r="DJ33" s="670"/>
      <c r="DK33" s="671"/>
      <c r="DL33" s="654">
        <v>3395408</v>
      </c>
      <c r="DM33" s="670"/>
      <c r="DN33" s="670"/>
      <c r="DO33" s="670"/>
      <c r="DP33" s="670"/>
      <c r="DQ33" s="670"/>
      <c r="DR33" s="670"/>
      <c r="DS33" s="670"/>
      <c r="DT33" s="670"/>
      <c r="DU33" s="670"/>
      <c r="DV33" s="671"/>
      <c r="DW33" s="650">
        <v>51.5</v>
      </c>
      <c r="DX33" s="682"/>
      <c r="DY33" s="682"/>
      <c r="DZ33" s="682"/>
      <c r="EA33" s="682"/>
      <c r="EB33" s="682"/>
      <c r="EC33" s="683"/>
    </row>
    <row r="34" spans="2:133" ht="11.25" customHeight="1">
      <c r="B34" s="642" t="s">
        <v>316</v>
      </c>
      <c r="C34" s="643"/>
      <c r="D34" s="643"/>
      <c r="E34" s="643"/>
      <c r="F34" s="643"/>
      <c r="G34" s="643"/>
      <c r="H34" s="643"/>
      <c r="I34" s="643"/>
      <c r="J34" s="643"/>
      <c r="K34" s="643"/>
      <c r="L34" s="643"/>
      <c r="M34" s="643"/>
      <c r="N34" s="643"/>
      <c r="O34" s="643"/>
      <c r="P34" s="643"/>
      <c r="Q34" s="644"/>
      <c r="R34" s="645">
        <v>237976</v>
      </c>
      <c r="S34" s="646"/>
      <c r="T34" s="646"/>
      <c r="U34" s="646"/>
      <c r="V34" s="646"/>
      <c r="W34" s="646"/>
      <c r="X34" s="646"/>
      <c r="Y34" s="647"/>
      <c r="Z34" s="648">
        <v>1.7</v>
      </c>
      <c r="AA34" s="648"/>
      <c r="AB34" s="648"/>
      <c r="AC34" s="648"/>
      <c r="AD34" s="649">
        <v>6039</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317</v>
      </c>
      <c r="CE34" s="661"/>
      <c r="CF34" s="661"/>
      <c r="CG34" s="661"/>
      <c r="CH34" s="661"/>
      <c r="CI34" s="661"/>
      <c r="CJ34" s="661"/>
      <c r="CK34" s="661"/>
      <c r="CL34" s="661"/>
      <c r="CM34" s="661"/>
      <c r="CN34" s="661"/>
      <c r="CO34" s="661"/>
      <c r="CP34" s="661"/>
      <c r="CQ34" s="662"/>
      <c r="CR34" s="645">
        <v>1966851</v>
      </c>
      <c r="CS34" s="646"/>
      <c r="CT34" s="646"/>
      <c r="CU34" s="646"/>
      <c r="CV34" s="646"/>
      <c r="CW34" s="646"/>
      <c r="CX34" s="646"/>
      <c r="CY34" s="647"/>
      <c r="CZ34" s="650">
        <v>14.5</v>
      </c>
      <c r="DA34" s="682"/>
      <c r="DB34" s="682"/>
      <c r="DC34" s="684"/>
      <c r="DD34" s="654">
        <v>1736618</v>
      </c>
      <c r="DE34" s="646"/>
      <c r="DF34" s="646"/>
      <c r="DG34" s="646"/>
      <c r="DH34" s="646"/>
      <c r="DI34" s="646"/>
      <c r="DJ34" s="646"/>
      <c r="DK34" s="647"/>
      <c r="DL34" s="654">
        <v>1206777</v>
      </c>
      <c r="DM34" s="646"/>
      <c r="DN34" s="646"/>
      <c r="DO34" s="646"/>
      <c r="DP34" s="646"/>
      <c r="DQ34" s="646"/>
      <c r="DR34" s="646"/>
      <c r="DS34" s="646"/>
      <c r="DT34" s="646"/>
      <c r="DU34" s="646"/>
      <c r="DV34" s="647"/>
      <c r="DW34" s="650">
        <v>18.3</v>
      </c>
      <c r="DX34" s="682"/>
      <c r="DY34" s="682"/>
      <c r="DZ34" s="682"/>
      <c r="EA34" s="682"/>
      <c r="EB34" s="682"/>
      <c r="EC34" s="683"/>
    </row>
    <row r="35" spans="2:133" ht="11.25" customHeight="1">
      <c r="B35" s="642" t="s">
        <v>318</v>
      </c>
      <c r="C35" s="643"/>
      <c r="D35" s="643"/>
      <c r="E35" s="643"/>
      <c r="F35" s="643"/>
      <c r="G35" s="643"/>
      <c r="H35" s="643"/>
      <c r="I35" s="643"/>
      <c r="J35" s="643"/>
      <c r="K35" s="643"/>
      <c r="L35" s="643"/>
      <c r="M35" s="643"/>
      <c r="N35" s="643"/>
      <c r="O35" s="643"/>
      <c r="P35" s="643"/>
      <c r="Q35" s="644"/>
      <c r="R35" s="645">
        <v>467787</v>
      </c>
      <c r="S35" s="646"/>
      <c r="T35" s="646"/>
      <c r="U35" s="646"/>
      <c r="V35" s="646"/>
      <c r="W35" s="646"/>
      <c r="X35" s="646"/>
      <c r="Y35" s="647"/>
      <c r="Z35" s="648">
        <v>3.3</v>
      </c>
      <c r="AA35" s="648"/>
      <c r="AB35" s="648"/>
      <c r="AC35" s="648"/>
      <c r="AD35" s="649" t="s">
        <v>125</v>
      </c>
      <c r="AE35" s="649"/>
      <c r="AF35" s="649"/>
      <c r="AG35" s="649"/>
      <c r="AH35" s="649"/>
      <c r="AI35" s="649"/>
      <c r="AJ35" s="649"/>
      <c r="AK35" s="649"/>
      <c r="AL35" s="650" t="s">
        <v>134</v>
      </c>
      <c r="AM35" s="651"/>
      <c r="AN35" s="651"/>
      <c r="AO35" s="652"/>
      <c r="AP35" s="235"/>
      <c r="AQ35" s="624" t="s">
        <v>319</v>
      </c>
      <c r="AR35" s="625"/>
      <c r="AS35" s="625"/>
      <c r="AT35" s="625"/>
      <c r="AU35" s="625"/>
      <c r="AV35" s="625"/>
      <c r="AW35" s="625"/>
      <c r="AX35" s="625"/>
      <c r="AY35" s="625"/>
      <c r="AZ35" s="625"/>
      <c r="BA35" s="625"/>
      <c r="BB35" s="625"/>
      <c r="BC35" s="625"/>
      <c r="BD35" s="625"/>
      <c r="BE35" s="625"/>
      <c r="BF35" s="626"/>
      <c r="BG35" s="624" t="s">
        <v>320</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321</v>
      </c>
      <c r="CE35" s="661"/>
      <c r="CF35" s="661"/>
      <c r="CG35" s="661"/>
      <c r="CH35" s="661"/>
      <c r="CI35" s="661"/>
      <c r="CJ35" s="661"/>
      <c r="CK35" s="661"/>
      <c r="CL35" s="661"/>
      <c r="CM35" s="661"/>
      <c r="CN35" s="661"/>
      <c r="CO35" s="661"/>
      <c r="CP35" s="661"/>
      <c r="CQ35" s="662"/>
      <c r="CR35" s="645">
        <v>167875</v>
      </c>
      <c r="CS35" s="670"/>
      <c r="CT35" s="670"/>
      <c r="CU35" s="670"/>
      <c r="CV35" s="670"/>
      <c r="CW35" s="670"/>
      <c r="CX35" s="670"/>
      <c r="CY35" s="671"/>
      <c r="CZ35" s="650">
        <v>1.2</v>
      </c>
      <c r="DA35" s="682"/>
      <c r="DB35" s="682"/>
      <c r="DC35" s="684"/>
      <c r="DD35" s="654">
        <v>135324</v>
      </c>
      <c r="DE35" s="670"/>
      <c r="DF35" s="670"/>
      <c r="DG35" s="670"/>
      <c r="DH35" s="670"/>
      <c r="DI35" s="670"/>
      <c r="DJ35" s="670"/>
      <c r="DK35" s="671"/>
      <c r="DL35" s="654">
        <v>135324</v>
      </c>
      <c r="DM35" s="670"/>
      <c r="DN35" s="670"/>
      <c r="DO35" s="670"/>
      <c r="DP35" s="670"/>
      <c r="DQ35" s="670"/>
      <c r="DR35" s="670"/>
      <c r="DS35" s="670"/>
      <c r="DT35" s="670"/>
      <c r="DU35" s="670"/>
      <c r="DV35" s="671"/>
      <c r="DW35" s="650">
        <v>2.1</v>
      </c>
      <c r="DX35" s="682"/>
      <c r="DY35" s="682"/>
      <c r="DZ35" s="682"/>
      <c r="EA35" s="682"/>
      <c r="EB35" s="682"/>
      <c r="EC35" s="683"/>
    </row>
    <row r="36" spans="2:133" ht="11.25" customHeight="1">
      <c r="B36" s="642" t="s">
        <v>322</v>
      </c>
      <c r="C36" s="643"/>
      <c r="D36" s="643"/>
      <c r="E36" s="643"/>
      <c r="F36" s="643"/>
      <c r="G36" s="643"/>
      <c r="H36" s="643"/>
      <c r="I36" s="643"/>
      <c r="J36" s="643"/>
      <c r="K36" s="643"/>
      <c r="L36" s="643"/>
      <c r="M36" s="643"/>
      <c r="N36" s="643"/>
      <c r="O36" s="643"/>
      <c r="P36" s="643"/>
      <c r="Q36" s="644"/>
      <c r="R36" s="645">
        <v>1186337</v>
      </c>
      <c r="S36" s="646"/>
      <c r="T36" s="646"/>
      <c r="U36" s="646"/>
      <c r="V36" s="646"/>
      <c r="W36" s="646"/>
      <c r="X36" s="646"/>
      <c r="Y36" s="647"/>
      <c r="Z36" s="648">
        <v>8.4</v>
      </c>
      <c r="AA36" s="648"/>
      <c r="AB36" s="648"/>
      <c r="AC36" s="648"/>
      <c r="AD36" s="649" t="s">
        <v>125</v>
      </c>
      <c r="AE36" s="649"/>
      <c r="AF36" s="649"/>
      <c r="AG36" s="649"/>
      <c r="AH36" s="649"/>
      <c r="AI36" s="649"/>
      <c r="AJ36" s="649"/>
      <c r="AK36" s="649"/>
      <c r="AL36" s="650" t="s">
        <v>134</v>
      </c>
      <c r="AM36" s="651"/>
      <c r="AN36" s="651"/>
      <c r="AO36" s="652"/>
      <c r="AP36" s="235"/>
      <c r="AQ36" s="719" t="s">
        <v>323</v>
      </c>
      <c r="AR36" s="720"/>
      <c r="AS36" s="720"/>
      <c r="AT36" s="720"/>
      <c r="AU36" s="720"/>
      <c r="AV36" s="720"/>
      <c r="AW36" s="720"/>
      <c r="AX36" s="720"/>
      <c r="AY36" s="721"/>
      <c r="AZ36" s="634">
        <v>1464391</v>
      </c>
      <c r="BA36" s="635"/>
      <c r="BB36" s="635"/>
      <c r="BC36" s="635"/>
      <c r="BD36" s="635"/>
      <c r="BE36" s="635"/>
      <c r="BF36" s="722"/>
      <c r="BG36" s="656" t="s">
        <v>324</v>
      </c>
      <c r="BH36" s="657"/>
      <c r="BI36" s="657"/>
      <c r="BJ36" s="657"/>
      <c r="BK36" s="657"/>
      <c r="BL36" s="657"/>
      <c r="BM36" s="657"/>
      <c r="BN36" s="657"/>
      <c r="BO36" s="657"/>
      <c r="BP36" s="657"/>
      <c r="BQ36" s="657"/>
      <c r="BR36" s="657"/>
      <c r="BS36" s="657"/>
      <c r="BT36" s="657"/>
      <c r="BU36" s="658"/>
      <c r="BV36" s="634">
        <v>22888</v>
      </c>
      <c r="BW36" s="635"/>
      <c r="BX36" s="635"/>
      <c r="BY36" s="635"/>
      <c r="BZ36" s="635"/>
      <c r="CA36" s="635"/>
      <c r="CB36" s="722"/>
      <c r="CD36" s="660" t="s">
        <v>325</v>
      </c>
      <c r="CE36" s="661"/>
      <c r="CF36" s="661"/>
      <c r="CG36" s="661"/>
      <c r="CH36" s="661"/>
      <c r="CI36" s="661"/>
      <c r="CJ36" s="661"/>
      <c r="CK36" s="661"/>
      <c r="CL36" s="661"/>
      <c r="CM36" s="661"/>
      <c r="CN36" s="661"/>
      <c r="CO36" s="661"/>
      <c r="CP36" s="661"/>
      <c r="CQ36" s="662"/>
      <c r="CR36" s="645">
        <v>1991832</v>
      </c>
      <c r="CS36" s="646"/>
      <c r="CT36" s="646"/>
      <c r="CU36" s="646"/>
      <c r="CV36" s="646"/>
      <c r="CW36" s="646"/>
      <c r="CX36" s="646"/>
      <c r="CY36" s="647"/>
      <c r="CZ36" s="650">
        <v>14.7</v>
      </c>
      <c r="DA36" s="682"/>
      <c r="DB36" s="682"/>
      <c r="DC36" s="684"/>
      <c r="DD36" s="654">
        <v>1818173</v>
      </c>
      <c r="DE36" s="646"/>
      <c r="DF36" s="646"/>
      <c r="DG36" s="646"/>
      <c r="DH36" s="646"/>
      <c r="DI36" s="646"/>
      <c r="DJ36" s="646"/>
      <c r="DK36" s="647"/>
      <c r="DL36" s="654">
        <v>1440349</v>
      </c>
      <c r="DM36" s="646"/>
      <c r="DN36" s="646"/>
      <c r="DO36" s="646"/>
      <c r="DP36" s="646"/>
      <c r="DQ36" s="646"/>
      <c r="DR36" s="646"/>
      <c r="DS36" s="646"/>
      <c r="DT36" s="646"/>
      <c r="DU36" s="646"/>
      <c r="DV36" s="647"/>
      <c r="DW36" s="650">
        <v>21.9</v>
      </c>
      <c r="DX36" s="682"/>
      <c r="DY36" s="682"/>
      <c r="DZ36" s="682"/>
      <c r="EA36" s="682"/>
      <c r="EB36" s="682"/>
      <c r="EC36" s="683"/>
    </row>
    <row r="37" spans="2:133" ht="11.25" customHeight="1">
      <c r="B37" s="642" t="s">
        <v>326</v>
      </c>
      <c r="C37" s="643"/>
      <c r="D37" s="643"/>
      <c r="E37" s="643"/>
      <c r="F37" s="643"/>
      <c r="G37" s="643"/>
      <c r="H37" s="643"/>
      <c r="I37" s="643"/>
      <c r="J37" s="643"/>
      <c r="K37" s="643"/>
      <c r="L37" s="643"/>
      <c r="M37" s="643"/>
      <c r="N37" s="643"/>
      <c r="O37" s="643"/>
      <c r="P37" s="643"/>
      <c r="Q37" s="644"/>
      <c r="R37" s="645">
        <v>711382</v>
      </c>
      <c r="S37" s="646"/>
      <c r="T37" s="646"/>
      <c r="U37" s="646"/>
      <c r="V37" s="646"/>
      <c r="W37" s="646"/>
      <c r="X37" s="646"/>
      <c r="Y37" s="647"/>
      <c r="Z37" s="648">
        <v>5</v>
      </c>
      <c r="AA37" s="648"/>
      <c r="AB37" s="648"/>
      <c r="AC37" s="648"/>
      <c r="AD37" s="649" t="s">
        <v>125</v>
      </c>
      <c r="AE37" s="649"/>
      <c r="AF37" s="649"/>
      <c r="AG37" s="649"/>
      <c r="AH37" s="649"/>
      <c r="AI37" s="649"/>
      <c r="AJ37" s="649"/>
      <c r="AK37" s="649"/>
      <c r="AL37" s="650" t="s">
        <v>125</v>
      </c>
      <c r="AM37" s="651"/>
      <c r="AN37" s="651"/>
      <c r="AO37" s="652"/>
      <c r="AQ37" s="723" t="s">
        <v>327</v>
      </c>
      <c r="AR37" s="724"/>
      <c r="AS37" s="724"/>
      <c r="AT37" s="724"/>
      <c r="AU37" s="724"/>
      <c r="AV37" s="724"/>
      <c r="AW37" s="724"/>
      <c r="AX37" s="724"/>
      <c r="AY37" s="725"/>
      <c r="AZ37" s="645">
        <v>663825</v>
      </c>
      <c r="BA37" s="646"/>
      <c r="BB37" s="646"/>
      <c r="BC37" s="646"/>
      <c r="BD37" s="670"/>
      <c r="BE37" s="670"/>
      <c r="BF37" s="700"/>
      <c r="BG37" s="660" t="s">
        <v>328</v>
      </c>
      <c r="BH37" s="661"/>
      <c r="BI37" s="661"/>
      <c r="BJ37" s="661"/>
      <c r="BK37" s="661"/>
      <c r="BL37" s="661"/>
      <c r="BM37" s="661"/>
      <c r="BN37" s="661"/>
      <c r="BO37" s="661"/>
      <c r="BP37" s="661"/>
      <c r="BQ37" s="661"/>
      <c r="BR37" s="661"/>
      <c r="BS37" s="661"/>
      <c r="BT37" s="661"/>
      <c r="BU37" s="662"/>
      <c r="BV37" s="645">
        <v>7012</v>
      </c>
      <c r="BW37" s="646"/>
      <c r="BX37" s="646"/>
      <c r="BY37" s="646"/>
      <c r="BZ37" s="646"/>
      <c r="CA37" s="646"/>
      <c r="CB37" s="655"/>
      <c r="CD37" s="660" t="s">
        <v>329</v>
      </c>
      <c r="CE37" s="661"/>
      <c r="CF37" s="661"/>
      <c r="CG37" s="661"/>
      <c r="CH37" s="661"/>
      <c r="CI37" s="661"/>
      <c r="CJ37" s="661"/>
      <c r="CK37" s="661"/>
      <c r="CL37" s="661"/>
      <c r="CM37" s="661"/>
      <c r="CN37" s="661"/>
      <c r="CO37" s="661"/>
      <c r="CP37" s="661"/>
      <c r="CQ37" s="662"/>
      <c r="CR37" s="645">
        <v>672103</v>
      </c>
      <c r="CS37" s="670"/>
      <c r="CT37" s="670"/>
      <c r="CU37" s="670"/>
      <c r="CV37" s="670"/>
      <c r="CW37" s="670"/>
      <c r="CX37" s="670"/>
      <c r="CY37" s="671"/>
      <c r="CZ37" s="650">
        <v>5</v>
      </c>
      <c r="DA37" s="682"/>
      <c r="DB37" s="682"/>
      <c r="DC37" s="684"/>
      <c r="DD37" s="654">
        <v>672076</v>
      </c>
      <c r="DE37" s="670"/>
      <c r="DF37" s="670"/>
      <c r="DG37" s="670"/>
      <c r="DH37" s="670"/>
      <c r="DI37" s="670"/>
      <c r="DJ37" s="670"/>
      <c r="DK37" s="671"/>
      <c r="DL37" s="654">
        <v>614872</v>
      </c>
      <c r="DM37" s="670"/>
      <c r="DN37" s="670"/>
      <c r="DO37" s="670"/>
      <c r="DP37" s="670"/>
      <c r="DQ37" s="670"/>
      <c r="DR37" s="670"/>
      <c r="DS37" s="670"/>
      <c r="DT37" s="670"/>
      <c r="DU37" s="670"/>
      <c r="DV37" s="671"/>
      <c r="DW37" s="650">
        <v>9.3000000000000007</v>
      </c>
      <c r="DX37" s="682"/>
      <c r="DY37" s="682"/>
      <c r="DZ37" s="682"/>
      <c r="EA37" s="682"/>
      <c r="EB37" s="682"/>
      <c r="EC37" s="683"/>
    </row>
    <row r="38" spans="2:133" ht="11.25" customHeight="1">
      <c r="B38" s="642" t="s">
        <v>330</v>
      </c>
      <c r="C38" s="643"/>
      <c r="D38" s="643"/>
      <c r="E38" s="643"/>
      <c r="F38" s="643"/>
      <c r="G38" s="643"/>
      <c r="H38" s="643"/>
      <c r="I38" s="643"/>
      <c r="J38" s="643"/>
      <c r="K38" s="643"/>
      <c r="L38" s="643"/>
      <c r="M38" s="643"/>
      <c r="N38" s="643"/>
      <c r="O38" s="643"/>
      <c r="P38" s="643"/>
      <c r="Q38" s="644"/>
      <c r="R38" s="645">
        <v>329949</v>
      </c>
      <c r="S38" s="646"/>
      <c r="T38" s="646"/>
      <c r="U38" s="646"/>
      <c r="V38" s="646"/>
      <c r="W38" s="646"/>
      <c r="X38" s="646"/>
      <c r="Y38" s="647"/>
      <c r="Z38" s="648">
        <v>2.2999999999999998</v>
      </c>
      <c r="AA38" s="648"/>
      <c r="AB38" s="648"/>
      <c r="AC38" s="648"/>
      <c r="AD38" s="649">
        <v>21</v>
      </c>
      <c r="AE38" s="649"/>
      <c r="AF38" s="649"/>
      <c r="AG38" s="649"/>
      <c r="AH38" s="649"/>
      <c r="AI38" s="649"/>
      <c r="AJ38" s="649"/>
      <c r="AK38" s="649"/>
      <c r="AL38" s="650">
        <v>0</v>
      </c>
      <c r="AM38" s="651"/>
      <c r="AN38" s="651"/>
      <c r="AO38" s="652"/>
      <c r="AQ38" s="723" t="s">
        <v>331</v>
      </c>
      <c r="AR38" s="724"/>
      <c r="AS38" s="724"/>
      <c r="AT38" s="724"/>
      <c r="AU38" s="724"/>
      <c r="AV38" s="724"/>
      <c r="AW38" s="724"/>
      <c r="AX38" s="724"/>
      <c r="AY38" s="725"/>
      <c r="AZ38" s="645">
        <v>43680</v>
      </c>
      <c r="BA38" s="646"/>
      <c r="BB38" s="646"/>
      <c r="BC38" s="646"/>
      <c r="BD38" s="670"/>
      <c r="BE38" s="670"/>
      <c r="BF38" s="700"/>
      <c r="BG38" s="660" t="s">
        <v>332</v>
      </c>
      <c r="BH38" s="661"/>
      <c r="BI38" s="661"/>
      <c r="BJ38" s="661"/>
      <c r="BK38" s="661"/>
      <c r="BL38" s="661"/>
      <c r="BM38" s="661"/>
      <c r="BN38" s="661"/>
      <c r="BO38" s="661"/>
      <c r="BP38" s="661"/>
      <c r="BQ38" s="661"/>
      <c r="BR38" s="661"/>
      <c r="BS38" s="661"/>
      <c r="BT38" s="661"/>
      <c r="BU38" s="662"/>
      <c r="BV38" s="645">
        <v>3133</v>
      </c>
      <c r="BW38" s="646"/>
      <c r="BX38" s="646"/>
      <c r="BY38" s="646"/>
      <c r="BZ38" s="646"/>
      <c r="CA38" s="646"/>
      <c r="CB38" s="655"/>
      <c r="CD38" s="660" t="s">
        <v>333</v>
      </c>
      <c r="CE38" s="661"/>
      <c r="CF38" s="661"/>
      <c r="CG38" s="661"/>
      <c r="CH38" s="661"/>
      <c r="CI38" s="661"/>
      <c r="CJ38" s="661"/>
      <c r="CK38" s="661"/>
      <c r="CL38" s="661"/>
      <c r="CM38" s="661"/>
      <c r="CN38" s="661"/>
      <c r="CO38" s="661"/>
      <c r="CP38" s="661"/>
      <c r="CQ38" s="662"/>
      <c r="CR38" s="645">
        <v>756886</v>
      </c>
      <c r="CS38" s="646"/>
      <c r="CT38" s="646"/>
      <c r="CU38" s="646"/>
      <c r="CV38" s="646"/>
      <c r="CW38" s="646"/>
      <c r="CX38" s="646"/>
      <c r="CY38" s="647"/>
      <c r="CZ38" s="650">
        <v>5.6</v>
      </c>
      <c r="DA38" s="682"/>
      <c r="DB38" s="682"/>
      <c r="DC38" s="684"/>
      <c r="DD38" s="654">
        <v>633034</v>
      </c>
      <c r="DE38" s="646"/>
      <c r="DF38" s="646"/>
      <c r="DG38" s="646"/>
      <c r="DH38" s="646"/>
      <c r="DI38" s="646"/>
      <c r="DJ38" s="646"/>
      <c r="DK38" s="647"/>
      <c r="DL38" s="654">
        <v>612958</v>
      </c>
      <c r="DM38" s="646"/>
      <c r="DN38" s="646"/>
      <c r="DO38" s="646"/>
      <c r="DP38" s="646"/>
      <c r="DQ38" s="646"/>
      <c r="DR38" s="646"/>
      <c r="DS38" s="646"/>
      <c r="DT38" s="646"/>
      <c r="DU38" s="646"/>
      <c r="DV38" s="647"/>
      <c r="DW38" s="650">
        <v>9.3000000000000007</v>
      </c>
      <c r="DX38" s="682"/>
      <c r="DY38" s="682"/>
      <c r="DZ38" s="682"/>
      <c r="EA38" s="682"/>
      <c r="EB38" s="682"/>
      <c r="EC38" s="683"/>
    </row>
    <row r="39" spans="2:133" ht="11.25" customHeight="1">
      <c r="B39" s="642" t="s">
        <v>334</v>
      </c>
      <c r="C39" s="643"/>
      <c r="D39" s="643"/>
      <c r="E39" s="643"/>
      <c r="F39" s="643"/>
      <c r="G39" s="643"/>
      <c r="H39" s="643"/>
      <c r="I39" s="643"/>
      <c r="J39" s="643"/>
      <c r="K39" s="643"/>
      <c r="L39" s="643"/>
      <c r="M39" s="643"/>
      <c r="N39" s="643"/>
      <c r="O39" s="643"/>
      <c r="P39" s="643"/>
      <c r="Q39" s="644"/>
      <c r="R39" s="645">
        <v>1591893</v>
      </c>
      <c r="S39" s="646"/>
      <c r="T39" s="646"/>
      <c r="U39" s="646"/>
      <c r="V39" s="646"/>
      <c r="W39" s="646"/>
      <c r="X39" s="646"/>
      <c r="Y39" s="647"/>
      <c r="Z39" s="648">
        <v>11.3</v>
      </c>
      <c r="AA39" s="648"/>
      <c r="AB39" s="648"/>
      <c r="AC39" s="648"/>
      <c r="AD39" s="649" t="s">
        <v>125</v>
      </c>
      <c r="AE39" s="649"/>
      <c r="AF39" s="649"/>
      <c r="AG39" s="649"/>
      <c r="AH39" s="649"/>
      <c r="AI39" s="649"/>
      <c r="AJ39" s="649"/>
      <c r="AK39" s="649"/>
      <c r="AL39" s="650" t="s">
        <v>125</v>
      </c>
      <c r="AM39" s="651"/>
      <c r="AN39" s="651"/>
      <c r="AO39" s="652"/>
      <c r="AQ39" s="723" t="s">
        <v>335</v>
      </c>
      <c r="AR39" s="724"/>
      <c r="AS39" s="724"/>
      <c r="AT39" s="724"/>
      <c r="AU39" s="724"/>
      <c r="AV39" s="724"/>
      <c r="AW39" s="724"/>
      <c r="AX39" s="724"/>
      <c r="AY39" s="725"/>
      <c r="AZ39" s="645" t="s">
        <v>125</v>
      </c>
      <c r="BA39" s="646"/>
      <c r="BB39" s="646"/>
      <c r="BC39" s="646"/>
      <c r="BD39" s="670"/>
      <c r="BE39" s="670"/>
      <c r="BF39" s="700"/>
      <c r="BG39" s="660" t="s">
        <v>336</v>
      </c>
      <c r="BH39" s="661"/>
      <c r="BI39" s="661"/>
      <c r="BJ39" s="661"/>
      <c r="BK39" s="661"/>
      <c r="BL39" s="661"/>
      <c r="BM39" s="661"/>
      <c r="BN39" s="661"/>
      <c r="BO39" s="661"/>
      <c r="BP39" s="661"/>
      <c r="BQ39" s="661"/>
      <c r="BR39" s="661"/>
      <c r="BS39" s="661"/>
      <c r="BT39" s="661"/>
      <c r="BU39" s="662"/>
      <c r="BV39" s="645">
        <v>5084</v>
      </c>
      <c r="BW39" s="646"/>
      <c r="BX39" s="646"/>
      <c r="BY39" s="646"/>
      <c r="BZ39" s="646"/>
      <c r="CA39" s="646"/>
      <c r="CB39" s="655"/>
      <c r="CD39" s="660" t="s">
        <v>337</v>
      </c>
      <c r="CE39" s="661"/>
      <c r="CF39" s="661"/>
      <c r="CG39" s="661"/>
      <c r="CH39" s="661"/>
      <c r="CI39" s="661"/>
      <c r="CJ39" s="661"/>
      <c r="CK39" s="661"/>
      <c r="CL39" s="661"/>
      <c r="CM39" s="661"/>
      <c r="CN39" s="661"/>
      <c r="CO39" s="661"/>
      <c r="CP39" s="661"/>
      <c r="CQ39" s="662"/>
      <c r="CR39" s="645">
        <v>583498</v>
      </c>
      <c r="CS39" s="670"/>
      <c r="CT39" s="670"/>
      <c r="CU39" s="670"/>
      <c r="CV39" s="670"/>
      <c r="CW39" s="670"/>
      <c r="CX39" s="670"/>
      <c r="CY39" s="671"/>
      <c r="CZ39" s="650">
        <v>4.3</v>
      </c>
      <c r="DA39" s="682"/>
      <c r="DB39" s="682"/>
      <c r="DC39" s="684"/>
      <c r="DD39" s="654">
        <v>581338</v>
      </c>
      <c r="DE39" s="670"/>
      <c r="DF39" s="670"/>
      <c r="DG39" s="670"/>
      <c r="DH39" s="670"/>
      <c r="DI39" s="670"/>
      <c r="DJ39" s="670"/>
      <c r="DK39" s="671"/>
      <c r="DL39" s="654" t="s">
        <v>125</v>
      </c>
      <c r="DM39" s="670"/>
      <c r="DN39" s="670"/>
      <c r="DO39" s="670"/>
      <c r="DP39" s="670"/>
      <c r="DQ39" s="670"/>
      <c r="DR39" s="670"/>
      <c r="DS39" s="670"/>
      <c r="DT39" s="670"/>
      <c r="DU39" s="670"/>
      <c r="DV39" s="671"/>
      <c r="DW39" s="650" t="s">
        <v>125</v>
      </c>
      <c r="DX39" s="682"/>
      <c r="DY39" s="682"/>
      <c r="DZ39" s="682"/>
      <c r="EA39" s="682"/>
      <c r="EB39" s="682"/>
      <c r="EC39" s="683"/>
    </row>
    <row r="40" spans="2:133" ht="11.25" customHeight="1">
      <c r="B40" s="642" t="s">
        <v>338</v>
      </c>
      <c r="C40" s="643"/>
      <c r="D40" s="643"/>
      <c r="E40" s="643"/>
      <c r="F40" s="643"/>
      <c r="G40" s="643"/>
      <c r="H40" s="643"/>
      <c r="I40" s="643"/>
      <c r="J40" s="643"/>
      <c r="K40" s="643"/>
      <c r="L40" s="643"/>
      <c r="M40" s="643"/>
      <c r="N40" s="643"/>
      <c r="O40" s="643"/>
      <c r="P40" s="643"/>
      <c r="Q40" s="644"/>
      <c r="R40" s="645" t="s">
        <v>134</v>
      </c>
      <c r="S40" s="646"/>
      <c r="T40" s="646"/>
      <c r="U40" s="646"/>
      <c r="V40" s="646"/>
      <c r="W40" s="646"/>
      <c r="X40" s="646"/>
      <c r="Y40" s="647"/>
      <c r="Z40" s="648" t="s">
        <v>134</v>
      </c>
      <c r="AA40" s="648"/>
      <c r="AB40" s="648"/>
      <c r="AC40" s="648"/>
      <c r="AD40" s="649" t="s">
        <v>125</v>
      </c>
      <c r="AE40" s="649"/>
      <c r="AF40" s="649"/>
      <c r="AG40" s="649"/>
      <c r="AH40" s="649"/>
      <c r="AI40" s="649"/>
      <c r="AJ40" s="649"/>
      <c r="AK40" s="649"/>
      <c r="AL40" s="650" t="s">
        <v>134</v>
      </c>
      <c r="AM40" s="651"/>
      <c r="AN40" s="651"/>
      <c r="AO40" s="652"/>
      <c r="AQ40" s="723" t="s">
        <v>339</v>
      </c>
      <c r="AR40" s="724"/>
      <c r="AS40" s="724"/>
      <c r="AT40" s="724"/>
      <c r="AU40" s="724"/>
      <c r="AV40" s="724"/>
      <c r="AW40" s="724"/>
      <c r="AX40" s="724"/>
      <c r="AY40" s="725"/>
      <c r="AZ40" s="645" t="s">
        <v>134</v>
      </c>
      <c r="BA40" s="646"/>
      <c r="BB40" s="646"/>
      <c r="BC40" s="646"/>
      <c r="BD40" s="670"/>
      <c r="BE40" s="670"/>
      <c r="BF40" s="700"/>
      <c r="BG40" s="726" t="s">
        <v>340</v>
      </c>
      <c r="BH40" s="727"/>
      <c r="BI40" s="727"/>
      <c r="BJ40" s="727"/>
      <c r="BK40" s="727"/>
      <c r="BL40" s="236"/>
      <c r="BM40" s="661" t="s">
        <v>341</v>
      </c>
      <c r="BN40" s="661"/>
      <c r="BO40" s="661"/>
      <c r="BP40" s="661"/>
      <c r="BQ40" s="661"/>
      <c r="BR40" s="661"/>
      <c r="BS40" s="661"/>
      <c r="BT40" s="661"/>
      <c r="BU40" s="662"/>
      <c r="BV40" s="645">
        <v>87</v>
      </c>
      <c r="BW40" s="646"/>
      <c r="BX40" s="646"/>
      <c r="BY40" s="646"/>
      <c r="BZ40" s="646"/>
      <c r="CA40" s="646"/>
      <c r="CB40" s="655"/>
      <c r="CD40" s="660" t="s">
        <v>342</v>
      </c>
      <c r="CE40" s="661"/>
      <c r="CF40" s="661"/>
      <c r="CG40" s="661"/>
      <c r="CH40" s="661"/>
      <c r="CI40" s="661"/>
      <c r="CJ40" s="661"/>
      <c r="CK40" s="661"/>
      <c r="CL40" s="661"/>
      <c r="CM40" s="661"/>
      <c r="CN40" s="661"/>
      <c r="CO40" s="661"/>
      <c r="CP40" s="661"/>
      <c r="CQ40" s="662"/>
      <c r="CR40" s="645">
        <v>17498</v>
      </c>
      <c r="CS40" s="646"/>
      <c r="CT40" s="646"/>
      <c r="CU40" s="646"/>
      <c r="CV40" s="646"/>
      <c r="CW40" s="646"/>
      <c r="CX40" s="646"/>
      <c r="CY40" s="647"/>
      <c r="CZ40" s="650">
        <v>0.1</v>
      </c>
      <c r="DA40" s="682"/>
      <c r="DB40" s="682"/>
      <c r="DC40" s="684"/>
      <c r="DD40" s="654">
        <v>3498</v>
      </c>
      <c r="DE40" s="646"/>
      <c r="DF40" s="646"/>
      <c r="DG40" s="646"/>
      <c r="DH40" s="646"/>
      <c r="DI40" s="646"/>
      <c r="DJ40" s="646"/>
      <c r="DK40" s="647"/>
      <c r="DL40" s="654" t="s">
        <v>125</v>
      </c>
      <c r="DM40" s="646"/>
      <c r="DN40" s="646"/>
      <c r="DO40" s="646"/>
      <c r="DP40" s="646"/>
      <c r="DQ40" s="646"/>
      <c r="DR40" s="646"/>
      <c r="DS40" s="646"/>
      <c r="DT40" s="646"/>
      <c r="DU40" s="646"/>
      <c r="DV40" s="647"/>
      <c r="DW40" s="650" t="s">
        <v>134</v>
      </c>
      <c r="DX40" s="682"/>
      <c r="DY40" s="682"/>
      <c r="DZ40" s="682"/>
      <c r="EA40" s="682"/>
      <c r="EB40" s="682"/>
      <c r="EC40" s="683"/>
    </row>
    <row r="41" spans="2:133" ht="11.25" customHeight="1">
      <c r="B41" s="642" t="s">
        <v>343</v>
      </c>
      <c r="C41" s="643"/>
      <c r="D41" s="643"/>
      <c r="E41" s="643"/>
      <c r="F41" s="643"/>
      <c r="G41" s="643"/>
      <c r="H41" s="643"/>
      <c r="I41" s="643"/>
      <c r="J41" s="643"/>
      <c r="K41" s="643"/>
      <c r="L41" s="643"/>
      <c r="M41" s="643"/>
      <c r="N41" s="643"/>
      <c r="O41" s="643"/>
      <c r="P41" s="643"/>
      <c r="Q41" s="644"/>
      <c r="R41" s="645">
        <v>356893</v>
      </c>
      <c r="S41" s="646"/>
      <c r="T41" s="646"/>
      <c r="U41" s="646"/>
      <c r="V41" s="646"/>
      <c r="W41" s="646"/>
      <c r="X41" s="646"/>
      <c r="Y41" s="647"/>
      <c r="Z41" s="648">
        <v>2.5</v>
      </c>
      <c r="AA41" s="648"/>
      <c r="AB41" s="648"/>
      <c r="AC41" s="648"/>
      <c r="AD41" s="649" t="s">
        <v>134</v>
      </c>
      <c r="AE41" s="649"/>
      <c r="AF41" s="649"/>
      <c r="AG41" s="649"/>
      <c r="AH41" s="649"/>
      <c r="AI41" s="649"/>
      <c r="AJ41" s="649"/>
      <c r="AK41" s="649"/>
      <c r="AL41" s="650" t="s">
        <v>125</v>
      </c>
      <c r="AM41" s="651"/>
      <c r="AN41" s="651"/>
      <c r="AO41" s="652"/>
      <c r="AQ41" s="723" t="s">
        <v>344</v>
      </c>
      <c r="AR41" s="724"/>
      <c r="AS41" s="724"/>
      <c r="AT41" s="724"/>
      <c r="AU41" s="724"/>
      <c r="AV41" s="724"/>
      <c r="AW41" s="724"/>
      <c r="AX41" s="724"/>
      <c r="AY41" s="725"/>
      <c r="AZ41" s="645">
        <v>167026</v>
      </c>
      <c r="BA41" s="646"/>
      <c r="BB41" s="646"/>
      <c r="BC41" s="646"/>
      <c r="BD41" s="670"/>
      <c r="BE41" s="670"/>
      <c r="BF41" s="700"/>
      <c r="BG41" s="726"/>
      <c r="BH41" s="727"/>
      <c r="BI41" s="727"/>
      <c r="BJ41" s="727"/>
      <c r="BK41" s="727"/>
      <c r="BL41" s="236"/>
      <c r="BM41" s="661" t="s">
        <v>345</v>
      </c>
      <c r="BN41" s="661"/>
      <c r="BO41" s="661"/>
      <c r="BP41" s="661"/>
      <c r="BQ41" s="661"/>
      <c r="BR41" s="661"/>
      <c r="BS41" s="661"/>
      <c r="BT41" s="661"/>
      <c r="BU41" s="662"/>
      <c r="BV41" s="645" t="s">
        <v>125</v>
      </c>
      <c r="BW41" s="646"/>
      <c r="BX41" s="646"/>
      <c r="BY41" s="646"/>
      <c r="BZ41" s="646"/>
      <c r="CA41" s="646"/>
      <c r="CB41" s="655"/>
      <c r="CD41" s="660" t="s">
        <v>346</v>
      </c>
      <c r="CE41" s="661"/>
      <c r="CF41" s="661"/>
      <c r="CG41" s="661"/>
      <c r="CH41" s="661"/>
      <c r="CI41" s="661"/>
      <c r="CJ41" s="661"/>
      <c r="CK41" s="661"/>
      <c r="CL41" s="661"/>
      <c r="CM41" s="661"/>
      <c r="CN41" s="661"/>
      <c r="CO41" s="661"/>
      <c r="CP41" s="661"/>
      <c r="CQ41" s="662"/>
      <c r="CR41" s="645" t="s">
        <v>134</v>
      </c>
      <c r="CS41" s="670"/>
      <c r="CT41" s="670"/>
      <c r="CU41" s="670"/>
      <c r="CV41" s="670"/>
      <c r="CW41" s="670"/>
      <c r="CX41" s="670"/>
      <c r="CY41" s="671"/>
      <c r="CZ41" s="650" t="s">
        <v>125</v>
      </c>
      <c r="DA41" s="682"/>
      <c r="DB41" s="682"/>
      <c r="DC41" s="684"/>
      <c r="DD41" s="654" t="s">
        <v>125</v>
      </c>
      <c r="DE41" s="670"/>
      <c r="DF41" s="670"/>
      <c r="DG41" s="670"/>
      <c r="DH41" s="670"/>
      <c r="DI41" s="670"/>
      <c r="DJ41" s="670"/>
      <c r="DK41" s="671"/>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86" t="s">
        <v>347</v>
      </c>
      <c r="C42" s="687"/>
      <c r="D42" s="687"/>
      <c r="E42" s="687"/>
      <c r="F42" s="687"/>
      <c r="G42" s="687"/>
      <c r="H42" s="687"/>
      <c r="I42" s="687"/>
      <c r="J42" s="687"/>
      <c r="K42" s="687"/>
      <c r="L42" s="687"/>
      <c r="M42" s="687"/>
      <c r="N42" s="687"/>
      <c r="O42" s="687"/>
      <c r="P42" s="687"/>
      <c r="Q42" s="688"/>
      <c r="R42" s="730">
        <v>14127097</v>
      </c>
      <c r="S42" s="731"/>
      <c r="T42" s="731"/>
      <c r="U42" s="731"/>
      <c r="V42" s="731"/>
      <c r="W42" s="731"/>
      <c r="X42" s="731"/>
      <c r="Y42" s="739"/>
      <c r="Z42" s="740">
        <v>100</v>
      </c>
      <c r="AA42" s="740"/>
      <c r="AB42" s="740"/>
      <c r="AC42" s="740"/>
      <c r="AD42" s="741">
        <v>6232681</v>
      </c>
      <c r="AE42" s="741"/>
      <c r="AF42" s="741"/>
      <c r="AG42" s="741"/>
      <c r="AH42" s="741"/>
      <c r="AI42" s="741"/>
      <c r="AJ42" s="741"/>
      <c r="AK42" s="741"/>
      <c r="AL42" s="742">
        <v>100</v>
      </c>
      <c r="AM42" s="717"/>
      <c r="AN42" s="717"/>
      <c r="AO42" s="743"/>
      <c r="AQ42" s="744" t="s">
        <v>348</v>
      </c>
      <c r="AR42" s="745"/>
      <c r="AS42" s="745"/>
      <c r="AT42" s="745"/>
      <c r="AU42" s="745"/>
      <c r="AV42" s="745"/>
      <c r="AW42" s="745"/>
      <c r="AX42" s="745"/>
      <c r="AY42" s="746"/>
      <c r="AZ42" s="730">
        <v>589860</v>
      </c>
      <c r="BA42" s="731"/>
      <c r="BB42" s="731"/>
      <c r="BC42" s="731"/>
      <c r="BD42" s="716"/>
      <c r="BE42" s="716"/>
      <c r="BF42" s="718"/>
      <c r="BG42" s="728"/>
      <c r="BH42" s="729"/>
      <c r="BI42" s="729"/>
      <c r="BJ42" s="729"/>
      <c r="BK42" s="729"/>
      <c r="BL42" s="237"/>
      <c r="BM42" s="673" t="s">
        <v>349</v>
      </c>
      <c r="BN42" s="673"/>
      <c r="BO42" s="673"/>
      <c r="BP42" s="673"/>
      <c r="BQ42" s="673"/>
      <c r="BR42" s="673"/>
      <c r="BS42" s="673"/>
      <c r="BT42" s="673"/>
      <c r="BU42" s="674"/>
      <c r="BV42" s="730">
        <v>337</v>
      </c>
      <c r="BW42" s="731"/>
      <c r="BX42" s="731"/>
      <c r="BY42" s="731"/>
      <c r="BZ42" s="731"/>
      <c r="CA42" s="731"/>
      <c r="CB42" s="738"/>
      <c r="CD42" s="642" t="s">
        <v>350</v>
      </c>
      <c r="CE42" s="643"/>
      <c r="CF42" s="643"/>
      <c r="CG42" s="643"/>
      <c r="CH42" s="643"/>
      <c r="CI42" s="643"/>
      <c r="CJ42" s="643"/>
      <c r="CK42" s="643"/>
      <c r="CL42" s="643"/>
      <c r="CM42" s="643"/>
      <c r="CN42" s="643"/>
      <c r="CO42" s="643"/>
      <c r="CP42" s="643"/>
      <c r="CQ42" s="644"/>
      <c r="CR42" s="645">
        <v>3062492</v>
      </c>
      <c r="CS42" s="646"/>
      <c r="CT42" s="646"/>
      <c r="CU42" s="646"/>
      <c r="CV42" s="646"/>
      <c r="CW42" s="646"/>
      <c r="CX42" s="646"/>
      <c r="CY42" s="647"/>
      <c r="CZ42" s="650">
        <v>22.6</v>
      </c>
      <c r="DA42" s="651"/>
      <c r="DB42" s="651"/>
      <c r="DC42" s="663"/>
      <c r="DD42" s="654">
        <v>673755</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V43" s="238"/>
      <c r="BW43" s="238"/>
      <c r="BX43" s="238"/>
      <c r="BY43" s="238"/>
      <c r="BZ43" s="238"/>
      <c r="CA43" s="238"/>
      <c r="CB43" s="238"/>
      <c r="CD43" s="642" t="s">
        <v>351</v>
      </c>
      <c r="CE43" s="643"/>
      <c r="CF43" s="643"/>
      <c r="CG43" s="643"/>
      <c r="CH43" s="643"/>
      <c r="CI43" s="643"/>
      <c r="CJ43" s="643"/>
      <c r="CK43" s="643"/>
      <c r="CL43" s="643"/>
      <c r="CM43" s="643"/>
      <c r="CN43" s="643"/>
      <c r="CO43" s="643"/>
      <c r="CP43" s="643"/>
      <c r="CQ43" s="644"/>
      <c r="CR43" s="645">
        <v>8984</v>
      </c>
      <c r="CS43" s="670"/>
      <c r="CT43" s="670"/>
      <c r="CU43" s="670"/>
      <c r="CV43" s="670"/>
      <c r="CW43" s="670"/>
      <c r="CX43" s="670"/>
      <c r="CY43" s="671"/>
      <c r="CZ43" s="650">
        <v>0.1</v>
      </c>
      <c r="DA43" s="682"/>
      <c r="DB43" s="682"/>
      <c r="DC43" s="684"/>
      <c r="DD43" s="654">
        <v>8984</v>
      </c>
      <c r="DE43" s="670"/>
      <c r="DF43" s="670"/>
      <c r="DG43" s="670"/>
      <c r="DH43" s="670"/>
      <c r="DI43" s="670"/>
      <c r="DJ43" s="670"/>
      <c r="DK43" s="671"/>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CD44" s="757" t="s">
        <v>300</v>
      </c>
      <c r="CE44" s="758"/>
      <c r="CF44" s="642" t="s">
        <v>352</v>
      </c>
      <c r="CG44" s="643"/>
      <c r="CH44" s="643"/>
      <c r="CI44" s="643"/>
      <c r="CJ44" s="643"/>
      <c r="CK44" s="643"/>
      <c r="CL44" s="643"/>
      <c r="CM44" s="643"/>
      <c r="CN44" s="643"/>
      <c r="CO44" s="643"/>
      <c r="CP44" s="643"/>
      <c r="CQ44" s="644"/>
      <c r="CR44" s="645">
        <v>3060063</v>
      </c>
      <c r="CS44" s="646"/>
      <c r="CT44" s="646"/>
      <c r="CU44" s="646"/>
      <c r="CV44" s="646"/>
      <c r="CW44" s="646"/>
      <c r="CX44" s="646"/>
      <c r="CY44" s="647"/>
      <c r="CZ44" s="650">
        <v>22.5</v>
      </c>
      <c r="DA44" s="651"/>
      <c r="DB44" s="651"/>
      <c r="DC44" s="663"/>
      <c r="DD44" s="654">
        <v>671326</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CD45" s="759"/>
      <c r="CE45" s="760"/>
      <c r="CF45" s="642" t="s">
        <v>353</v>
      </c>
      <c r="CG45" s="643"/>
      <c r="CH45" s="643"/>
      <c r="CI45" s="643"/>
      <c r="CJ45" s="643"/>
      <c r="CK45" s="643"/>
      <c r="CL45" s="643"/>
      <c r="CM45" s="643"/>
      <c r="CN45" s="643"/>
      <c r="CO45" s="643"/>
      <c r="CP45" s="643"/>
      <c r="CQ45" s="644"/>
      <c r="CR45" s="645">
        <v>2419967</v>
      </c>
      <c r="CS45" s="670"/>
      <c r="CT45" s="670"/>
      <c r="CU45" s="670"/>
      <c r="CV45" s="670"/>
      <c r="CW45" s="670"/>
      <c r="CX45" s="670"/>
      <c r="CY45" s="671"/>
      <c r="CZ45" s="650">
        <v>17.8</v>
      </c>
      <c r="DA45" s="682"/>
      <c r="DB45" s="682"/>
      <c r="DC45" s="684"/>
      <c r="DD45" s="654">
        <v>219744</v>
      </c>
      <c r="DE45" s="670"/>
      <c r="DF45" s="670"/>
      <c r="DG45" s="670"/>
      <c r="DH45" s="670"/>
      <c r="DI45" s="670"/>
      <c r="DJ45" s="670"/>
      <c r="DK45" s="671"/>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355</v>
      </c>
      <c r="CG46" s="643"/>
      <c r="CH46" s="643"/>
      <c r="CI46" s="643"/>
      <c r="CJ46" s="643"/>
      <c r="CK46" s="643"/>
      <c r="CL46" s="643"/>
      <c r="CM46" s="643"/>
      <c r="CN46" s="643"/>
      <c r="CO46" s="643"/>
      <c r="CP46" s="643"/>
      <c r="CQ46" s="644"/>
      <c r="CR46" s="645">
        <v>634686</v>
      </c>
      <c r="CS46" s="646"/>
      <c r="CT46" s="646"/>
      <c r="CU46" s="646"/>
      <c r="CV46" s="646"/>
      <c r="CW46" s="646"/>
      <c r="CX46" s="646"/>
      <c r="CY46" s="647"/>
      <c r="CZ46" s="650">
        <v>4.7</v>
      </c>
      <c r="DA46" s="651"/>
      <c r="DB46" s="651"/>
      <c r="DC46" s="663"/>
      <c r="DD46" s="654">
        <v>446172</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357</v>
      </c>
      <c r="CG47" s="643"/>
      <c r="CH47" s="643"/>
      <c r="CI47" s="643"/>
      <c r="CJ47" s="643"/>
      <c r="CK47" s="643"/>
      <c r="CL47" s="643"/>
      <c r="CM47" s="643"/>
      <c r="CN47" s="643"/>
      <c r="CO47" s="643"/>
      <c r="CP47" s="643"/>
      <c r="CQ47" s="644"/>
      <c r="CR47" s="645">
        <v>2429</v>
      </c>
      <c r="CS47" s="670"/>
      <c r="CT47" s="670"/>
      <c r="CU47" s="670"/>
      <c r="CV47" s="670"/>
      <c r="CW47" s="670"/>
      <c r="CX47" s="670"/>
      <c r="CY47" s="671"/>
      <c r="CZ47" s="650">
        <v>0</v>
      </c>
      <c r="DA47" s="682"/>
      <c r="DB47" s="682"/>
      <c r="DC47" s="684"/>
      <c r="DD47" s="654">
        <v>2429</v>
      </c>
      <c r="DE47" s="670"/>
      <c r="DF47" s="670"/>
      <c r="DG47" s="670"/>
      <c r="DH47" s="670"/>
      <c r="DI47" s="670"/>
      <c r="DJ47" s="670"/>
      <c r="DK47" s="671"/>
      <c r="DL47" s="732"/>
      <c r="DM47" s="733"/>
      <c r="DN47" s="733"/>
      <c r="DO47" s="733"/>
      <c r="DP47" s="733"/>
      <c r="DQ47" s="733"/>
      <c r="DR47" s="733"/>
      <c r="DS47" s="733"/>
      <c r="DT47" s="733"/>
      <c r="DU47" s="733"/>
      <c r="DV47" s="734"/>
      <c r="DW47" s="735"/>
      <c r="DX47" s="736"/>
      <c r="DY47" s="736"/>
      <c r="DZ47" s="736"/>
      <c r="EA47" s="736"/>
      <c r="EB47" s="736"/>
      <c r="EC47" s="737"/>
    </row>
    <row r="48" spans="2:133">
      <c r="B48" s="241" t="s">
        <v>358</v>
      </c>
      <c r="CD48" s="761"/>
      <c r="CE48" s="762"/>
      <c r="CF48" s="642" t="s">
        <v>359</v>
      </c>
      <c r="CG48" s="643"/>
      <c r="CH48" s="643"/>
      <c r="CI48" s="643"/>
      <c r="CJ48" s="643"/>
      <c r="CK48" s="643"/>
      <c r="CL48" s="643"/>
      <c r="CM48" s="643"/>
      <c r="CN48" s="643"/>
      <c r="CO48" s="643"/>
      <c r="CP48" s="643"/>
      <c r="CQ48" s="644"/>
      <c r="CR48" s="645" t="s">
        <v>125</v>
      </c>
      <c r="CS48" s="646"/>
      <c r="CT48" s="646"/>
      <c r="CU48" s="646"/>
      <c r="CV48" s="646"/>
      <c r="CW48" s="646"/>
      <c r="CX48" s="646"/>
      <c r="CY48" s="647"/>
      <c r="CZ48" s="650" t="s">
        <v>125</v>
      </c>
      <c r="DA48" s="651"/>
      <c r="DB48" s="651"/>
      <c r="DC48" s="663"/>
      <c r="DD48" s="654" t="s">
        <v>125</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c r="CD49" s="686" t="s">
        <v>360</v>
      </c>
      <c r="CE49" s="687"/>
      <c r="CF49" s="687"/>
      <c r="CG49" s="687"/>
      <c r="CH49" s="687"/>
      <c r="CI49" s="687"/>
      <c r="CJ49" s="687"/>
      <c r="CK49" s="687"/>
      <c r="CL49" s="687"/>
      <c r="CM49" s="687"/>
      <c r="CN49" s="687"/>
      <c r="CO49" s="687"/>
      <c r="CP49" s="687"/>
      <c r="CQ49" s="688"/>
      <c r="CR49" s="730">
        <v>13574623</v>
      </c>
      <c r="CS49" s="716"/>
      <c r="CT49" s="716"/>
      <c r="CU49" s="716"/>
      <c r="CV49" s="716"/>
      <c r="CW49" s="716"/>
      <c r="CX49" s="716"/>
      <c r="CY49" s="747"/>
      <c r="CZ49" s="742">
        <v>100</v>
      </c>
      <c r="DA49" s="748"/>
      <c r="DB49" s="748"/>
      <c r="DC49" s="749"/>
      <c r="DD49" s="750">
        <v>8777902</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liIEuwCE2qRWtb0qTIoMXwnUV+uBmqk4tM9duW4daEfPAEDQCOlMo2Ot61EYC40zDxp0yeFl3MGK6CU4O7Y/Yw==" saltValue="6eLmFsY3VRGBimXOlVwRg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362</v>
      </c>
      <c r="DK2" s="793"/>
      <c r="DL2" s="793"/>
      <c r="DM2" s="793"/>
      <c r="DN2" s="793"/>
      <c r="DO2" s="794"/>
      <c r="DP2" s="250"/>
      <c r="DQ2" s="792" t="s">
        <v>363</v>
      </c>
      <c r="DR2" s="793"/>
      <c r="DS2" s="793"/>
      <c r="DT2" s="793"/>
      <c r="DU2" s="793"/>
      <c r="DV2" s="793"/>
      <c r="DW2" s="793"/>
      <c r="DX2" s="793"/>
      <c r="DY2" s="793"/>
      <c r="DZ2" s="794"/>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795" t="s">
        <v>364</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786" t="s">
        <v>366</v>
      </c>
      <c r="B5" s="787"/>
      <c r="C5" s="787"/>
      <c r="D5" s="787"/>
      <c r="E5" s="787"/>
      <c r="F5" s="787"/>
      <c r="G5" s="787"/>
      <c r="H5" s="787"/>
      <c r="I5" s="787"/>
      <c r="J5" s="787"/>
      <c r="K5" s="787"/>
      <c r="L5" s="787"/>
      <c r="M5" s="787"/>
      <c r="N5" s="787"/>
      <c r="O5" s="787"/>
      <c r="P5" s="788"/>
      <c r="Q5" s="763" t="s">
        <v>367</v>
      </c>
      <c r="R5" s="764"/>
      <c r="S5" s="764"/>
      <c r="T5" s="764"/>
      <c r="U5" s="765"/>
      <c r="V5" s="763" t="s">
        <v>368</v>
      </c>
      <c r="W5" s="764"/>
      <c r="X5" s="764"/>
      <c r="Y5" s="764"/>
      <c r="Z5" s="765"/>
      <c r="AA5" s="763" t="s">
        <v>369</v>
      </c>
      <c r="AB5" s="764"/>
      <c r="AC5" s="764"/>
      <c r="AD5" s="764"/>
      <c r="AE5" s="764"/>
      <c r="AF5" s="796" t="s">
        <v>370</v>
      </c>
      <c r="AG5" s="764"/>
      <c r="AH5" s="764"/>
      <c r="AI5" s="764"/>
      <c r="AJ5" s="775"/>
      <c r="AK5" s="764" t="s">
        <v>371</v>
      </c>
      <c r="AL5" s="764"/>
      <c r="AM5" s="764"/>
      <c r="AN5" s="764"/>
      <c r="AO5" s="765"/>
      <c r="AP5" s="763" t="s">
        <v>372</v>
      </c>
      <c r="AQ5" s="764"/>
      <c r="AR5" s="764"/>
      <c r="AS5" s="764"/>
      <c r="AT5" s="765"/>
      <c r="AU5" s="763" t="s">
        <v>373</v>
      </c>
      <c r="AV5" s="764"/>
      <c r="AW5" s="764"/>
      <c r="AX5" s="764"/>
      <c r="AY5" s="775"/>
      <c r="AZ5" s="257"/>
      <c r="BA5" s="257"/>
      <c r="BB5" s="257"/>
      <c r="BC5" s="257"/>
      <c r="BD5" s="257"/>
      <c r="BE5" s="258"/>
      <c r="BF5" s="258"/>
      <c r="BG5" s="258"/>
      <c r="BH5" s="258"/>
      <c r="BI5" s="258"/>
      <c r="BJ5" s="258"/>
      <c r="BK5" s="258"/>
      <c r="BL5" s="258"/>
      <c r="BM5" s="258"/>
      <c r="BN5" s="258"/>
      <c r="BO5" s="258"/>
      <c r="BP5" s="258"/>
      <c r="BQ5" s="786" t="s">
        <v>374</v>
      </c>
      <c r="BR5" s="787"/>
      <c r="BS5" s="787"/>
      <c r="BT5" s="787"/>
      <c r="BU5" s="787"/>
      <c r="BV5" s="787"/>
      <c r="BW5" s="787"/>
      <c r="BX5" s="787"/>
      <c r="BY5" s="787"/>
      <c r="BZ5" s="787"/>
      <c r="CA5" s="787"/>
      <c r="CB5" s="787"/>
      <c r="CC5" s="787"/>
      <c r="CD5" s="787"/>
      <c r="CE5" s="787"/>
      <c r="CF5" s="787"/>
      <c r="CG5" s="788"/>
      <c r="CH5" s="763" t="s">
        <v>375</v>
      </c>
      <c r="CI5" s="764"/>
      <c r="CJ5" s="764"/>
      <c r="CK5" s="764"/>
      <c r="CL5" s="765"/>
      <c r="CM5" s="763" t="s">
        <v>376</v>
      </c>
      <c r="CN5" s="764"/>
      <c r="CO5" s="764"/>
      <c r="CP5" s="764"/>
      <c r="CQ5" s="765"/>
      <c r="CR5" s="763" t="s">
        <v>377</v>
      </c>
      <c r="CS5" s="764"/>
      <c r="CT5" s="764"/>
      <c r="CU5" s="764"/>
      <c r="CV5" s="765"/>
      <c r="CW5" s="763" t="s">
        <v>378</v>
      </c>
      <c r="CX5" s="764"/>
      <c r="CY5" s="764"/>
      <c r="CZ5" s="764"/>
      <c r="DA5" s="765"/>
      <c r="DB5" s="763" t="s">
        <v>379</v>
      </c>
      <c r="DC5" s="764"/>
      <c r="DD5" s="764"/>
      <c r="DE5" s="764"/>
      <c r="DF5" s="765"/>
      <c r="DG5" s="769" t="s">
        <v>380</v>
      </c>
      <c r="DH5" s="770"/>
      <c r="DI5" s="770"/>
      <c r="DJ5" s="770"/>
      <c r="DK5" s="771"/>
      <c r="DL5" s="769" t="s">
        <v>381</v>
      </c>
      <c r="DM5" s="770"/>
      <c r="DN5" s="770"/>
      <c r="DO5" s="770"/>
      <c r="DP5" s="771"/>
      <c r="DQ5" s="763" t="s">
        <v>382</v>
      </c>
      <c r="DR5" s="764"/>
      <c r="DS5" s="764"/>
      <c r="DT5" s="764"/>
      <c r="DU5" s="765"/>
      <c r="DV5" s="763" t="s">
        <v>373</v>
      </c>
      <c r="DW5" s="764"/>
      <c r="DX5" s="764"/>
      <c r="DY5" s="764"/>
      <c r="DZ5" s="775"/>
      <c r="EA5" s="255"/>
    </row>
    <row r="6" spans="1:131" s="256" customFormat="1" ht="26.25" customHeight="1" thickBot="1">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c r="A7" s="259">
        <v>1</v>
      </c>
      <c r="B7" s="777" t="s">
        <v>383</v>
      </c>
      <c r="C7" s="778"/>
      <c r="D7" s="778"/>
      <c r="E7" s="778"/>
      <c r="F7" s="778"/>
      <c r="G7" s="778"/>
      <c r="H7" s="778"/>
      <c r="I7" s="778"/>
      <c r="J7" s="778"/>
      <c r="K7" s="778"/>
      <c r="L7" s="778"/>
      <c r="M7" s="778"/>
      <c r="N7" s="778"/>
      <c r="O7" s="778"/>
      <c r="P7" s="779"/>
      <c r="Q7" s="780">
        <v>14102</v>
      </c>
      <c r="R7" s="781"/>
      <c r="S7" s="781"/>
      <c r="T7" s="781"/>
      <c r="U7" s="781"/>
      <c r="V7" s="781">
        <v>13547</v>
      </c>
      <c r="W7" s="781"/>
      <c r="X7" s="781"/>
      <c r="Y7" s="781"/>
      <c r="Z7" s="781"/>
      <c r="AA7" s="781">
        <v>556</v>
      </c>
      <c r="AB7" s="781"/>
      <c r="AC7" s="781"/>
      <c r="AD7" s="781"/>
      <c r="AE7" s="782"/>
      <c r="AF7" s="783">
        <v>469</v>
      </c>
      <c r="AG7" s="784"/>
      <c r="AH7" s="784"/>
      <c r="AI7" s="784"/>
      <c r="AJ7" s="785"/>
      <c r="AK7" s="820">
        <v>1188</v>
      </c>
      <c r="AL7" s="821"/>
      <c r="AM7" s="821"/>
      <c r="AN7" s="821"/>
      <c r="AO7" s="821"/>
      <c r="AP7" s="821">
        <v>10293</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587</v>
      </c>
      <c r="BT7" s="825"/>
      <c r="BU7" s="825"/>
      <c r="BV7" s="825"/>
      <c r="BW7" s="825"/>
      <c r="BX7" s="825"/>
      <c r="BY7" s="825"/>
      <c r="BZ7" s="825"/>
      <c r="CA7" s="825"/>
      <c r="CB7" s="825"/>
      <c r="CC7" s="825"/>
      <c r="CD7" s="825"/>
      <c r="CE7" s="825"/>
      <c r="CF7" s="825"/>
      <c r="CG7" s="826"/>
      <c r="CH7" s="817">
        <v>-2</v>
      </c>
      <c r="CI7" s="818"/>
      <c r="CJ7" s="818"/>
      <c r="CK7" s="818"/>
      <c r="CL7" s="819"/>
      <c r="CM7" s="817">
        <v>41</v>
      </c>
      <c r="CN7" s="818"/>
      <c r="CO7" s="818"/>
      <c r="CP7" s="818"/>
      <c r="CQ7" s="819"/>
      <c r="CR7" s="817">
        <v>18</v>
      </c>
      <c r="CS7" s="818"/>
      <c r="CT7" s="818"/>
      <c r="CU7" s="818"/>
      <c r="CV7" s="819"/>
      <c r="CW7" s="817">
        <v>0</v>
      </c>
      <c r="CX7" s="818"/>
      <c r="CY7" s="818"/>
      <c r="CZ7" s="818"/>
      <c r="DA7" s="819"/>
      <c r="DB7" s="817">
        <v>0</v>
      </c>
      <c r="DC7" s="818"/>
      <c r="DD7" s="818"/>
      <c r="DE7" s="818"/>
      <c r="DF7" s="819"/>
      <c r="DG7" s="817">
        <v>0</v>
      </c>
      <c r="DH7" s="818"/>
      <c r="DI7" s="818"/>
      <c r="DJ7" s="818"/>
      <c r="DK7" s="819"/>
      <c r="DL7" s="817">
        <v>0</v>
      </c>
      <c r="DM7" s="818"/>
      <c r="DN7" s="818"/>
      <c r="DO7" s="818"/>
      <c r="DP7" s="819"/>
      <c r="DQ7" s="817">
        <v>0</v>
      </c>
      <c r="DR7" s="818"/>
      <c r="DS7" s="818"/>
      <c r="DT7" s="818"/>
      <c r="DU7" s="819"/>
      <c r="DV7" s="798"/>
      <c r="DW7" s="799"/>
      <c r="DX7" s="799"/>
      <c r="DY7" s="799"/>
      <c r="DZ7" s="800"/>
      <c r="EA7" s="255"/>
    </row>
    <row r="8" spans="1:131" s="256" customFormat="1" ht="26.25" customHeight="1">
      <c r="A8" s="262">
        <v>2</v>
      </c>
      <c r="B8" s="801" t="s">
        <v>384</v>
      </c>
      <c r="C8" s="802"/>
      <c r="D8" s="802"/>
      <c r="E8" s="802"/>
      <c r="F8" s="802"/>
      <c r="G8" s="802"/>
      <c r="H8" s="802"/>
      <c r="I8" s="802"/>
      <c r="J8" s="802"/>
      <c r="K8" s="802"/>
      <c r="L8" s="802"/>
      <c r="M8" s="802"/>
      <c r="N8" s="802"/>
      <c r="O8" s="802"/>
      <c r="P8" s="803"/>
      <c r="Q8" s="804">
        <v>777</v>
      </c>
      <c r="R8" s="805"/>
      <c r="S8" s="805"/>
      <c r="T8" s="805"/>
      <c r="U8" s="805"/>
      <c r="V8" s="805">
        <v>773</v>
      </c>
      <c r="W8" s="805"/>
      <c r="X8" s="805"/>
      <c r="Y8" s="805"/>
      <c r="Z8" s="805"/>
      <c r="AA8" s="805">
        <v>3</v>
      </c>
      <c r="AB8" s="805"/>
      <c r="AC8" s="805"/>
      <c r="AD8" s="805"/>
      <c r="AE8" s="806"/>
      <c r="AF8" s="807">
        <v>3</v>
      </c>
      <c r="AG8" s="808"/>
      <c r="AH8" s="808"/>
      <c r="AI8" s="808"/>
      <c r="AJ8" s="809"/>
      <c r="AK8" s="810">
        <v>738</v>
      </c>
      <c r="AL8" s="811"/>
      <c r="AM8" s="811"/>
      <c r="AN8" s="811"/>
      <c r="AO8" s="811"/>
      <c r="AP8" s="811">
        <v>3067</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c r="A9" s="262">
        <v>3</v>
      </c>
      <c r="B9" s="801"/>
      <c r="C9" s="802"/>
      <c r="D9" s="802"/>
      <c r="E9" s="802"/>
      <c r="F9" s="802"/>
      <c r="G9" s="802"/>
      <c r="H9" s="802"/>
      <c r="I9" s="802"/>
      <c r="J9" s="802"/>
      <c r="K9" s="802"/>
      <c r="L9" s="802"/>
      <c r="M9" s="802"/>
      <c r="N9" s="802"/>
      <c r="O9" s="802"/>
      <c r="P9" s="803"/>
      <c r="Q9" s="804" t="s">
        <v>577</v>
      </c>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385</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c r="A23" s="265" t="s">
        <v>386</v>
      </c>
      <c r="B23" s="836" t="s">
        <v>387</v>
      </c>
      <c r="C23" s="837"/>
      <c r="D23" s="837"/>
      <c r="E23" s="837"/>
      <c r="F23" s="837"/>
      <c r="G23" s="837"/>
      <c r="H23" s="837"/>
      <c r="I23" s="837"/>
      <c r="J23" s="837"/>
      <c r="K23" s="837"/>
      <c r="L23" s="837"/>
      <c r="M23" s="837"/>
      <c r="N23" s="837"/>
      <c r="O23" s="837"/>
      <c r="P23" s="838"/>
      <c r="Q23" s="839">
        <v>14141</v>
      </c>
      <c r="R23" s="840"/>
      <c r="S23" s="840"/>
      <c r="T23" s="840"/>
      <c r="U23" s="840"/>
      <c r="V23" s="840">
        <v>13582</v>
      </c>
      <c r="W23" s="840"/>
      <c r="X23" s="840"/>
      <c r="Y23" s="840"/>
      <c r="Z23" s="840"/>
      <c r="AA23" s="840">
        <v>559</v>
      </c>
      <c r="AB23" s="840"/>
      <c r="AC23" s="840"/>
      <c r="AD23" s="840"/>
      <c r="AE23" s="841"/>
      <c r="AF23" s="842">
        <v>472</v>
      </c>
      <c r="AG23" s="840"/>
      <c r="AH23" s="840"/>
      <c r="AI23" s="840"/>
      <c r="AJ23" s="843"/>
      <c r="AK23" s="844"/>
      <c r="AL23" s="845"/>
      <c r="AM23" s="845"/>
      <c r="AN23" s="845"/>
      <c r="AO23" s="845"/>
      <c r="AP23" s="840">
        <v>13360</v>
      </c>
      <c r="AQ23" s="840"/>
      <c r="AR23" s="840"/>
      <c r="AS23" s="840"/>
      <c r="AT23" s="840"/>
      <c r="AU23" s="846"/>
      <c r="AV23" s="846"/>
      <c r="AW23" s="846"/>
      <c r="AX23" s="846"/>
      <c r="AY23" s="847"/>
      <c r="AZ23" s="855" t="s">
        <v>388</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c r="A24" s="854" t="s">
        <v>389</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c r="A25" s="795" t="s">
        <v>390</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c r="A26" s="786" t="s">
        <v>366</v>
      </c>
      <c r="B26" s="787"/>
      <c r="C26" s="787"/>
      <c r="D26" s="787"/>
      <c r="E26" s="787"/>
      <c r="F26" s="787"/>
      <c r="G26" s="787"/>
      <c r="H26" s="787"/>
      <c r="I26" s="787"/>
      <c r="J26" s="787"/>
      <c r="K26" s="787"/>
      <c r="L26" s="787"/>
      <c r="M26" s="787"/>
      <c r="N26" s="787"/>
      <c r="O26" s="787"/>
      <c r="P26" s="788"/>
      <c r="Q26" s="763" t="s">
        <v>391</v>
      </c>
      <c r="R26" s="764"/>
      <c r="S26" s="764"/>
      <c r="T26" s="764"/>
      <c r="U26" s="765"/>
      <c r="V26" s="763" t="s">
        <v>392</v>
      </c>
      <c r="W26" s="764"/>
      <c r="X26" s="764"/>
      <c r="Y26" s="764"/>
      <c r="Z26" s="765"/>
      <c r="AA26" s="763" t="s">
        <v>393</v>
      </c>
      <c r="AB26" s="764"/>
      <c r="AC26" s="764"/>
      <c r="AD26" s="764"/>
      <c r="AE26" s="764"/>
      <c r="AF26" s="858" t="s">
        <v>394</v>
      </c>
      <c r="AG26" s="859"/>
      <c r="AH26" s="859"/>
      <c r="AI26" s="859"/>
      <c r="AJ26" s="860"/>
      <c r="AK26" s="764" t="s">
        <v>395</v>
      </c>
      <c r="AL26" s="764"/>
      <c r="AM26" s="764"/>
      <c r="AN26" s="764"/>
      <c r="AO26" s="765"/>
      <c r="AP26" s="763" t="s">
        <v>396</v>
      </c>
      <c r="AQ26" s="764"/>
      <c r="AR26" s="764"/>
      <c r="AS26" s="764"/>
      <c r="AT26" s="765"/>
      <c r="AU26" s="763" t="s">
        <v>397</v>
      </c>
      <c r="AV26" s="764"/>
      <c r="AW26" s="764"/>
      <c r="AX26" s="764"/>
      <c r="AY26" s="765"/>
      <c r="AZ26" s="763" t="s">
        <v>398</v>
      </c>
      <c r="BA26" s="764"/>
      <c r="BB26" s="764"/>
      <c r="BC26" s="764"/>
      <c r="BD26" s="765"/>
      <c r="BE26" s="763" t="s">
        <v>373</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c r="A28" s="267">
        <v>1</v>
      </c>
      <c r="B28" s="777" t="s">
        <v>399</v>
      </c>
      <c r="C28" s="778"/>
      <c r="D28" s="778"/>
      <c r="E28" s="778"/>
      <c r="F28" s="778"/>
      <c r="G28" s="778"/>
      <c r="H28" s="778"/>
      <c r="I28" s="778"/>
      <c r="J28" s="778"/>
      <c r="K28" s="778"/>
      <c r="L28" s="778"/>
      <c r="M28" s="778"/>
      <c r="N28" s="778"/>
      <c r="O28" s="778"/>
      <c r="P28" s="779"/>
      <c r="Q28" s="868">
        <v>2459</v>
      </c>
      <c r="R28" s="869"/>
      <c r="S28" s="869"/>
      <c r="T28" s="869"/>
      <c r="U28" s="869"/>
      <c r="V28" s="869">
        <v>2436</v>
      </c>
      <c r="W28" s="869"/>
      <c r="X28" s="869"/>
      <c r="Y28" s="869"/>
      <c r="Z28" s="869"/>
      <c r="AA28" s="869">
        <v>23</v>
      </c>
      <c r="AB28" s="869"/>
      <c r="AC28" s="869"/>
      <c r="AD28" s="869"/>
      <c r="AE28" s="870"/>
      <c r="AF28" s="871">
        <v>23</v>
      </c>
      <c r="AG28" s="869"/>
      <c r="AH28" s="869"/>
      <c r="AI28" s="869"/>
      <c r="AJ28" s="872"/>
      <c r="AK28" s="873">
        <v>203</v>
      </c>
      <c r="AL28" s="864"/>
      <c r="AM28" s="864"/>
      <c r="AN28" s="864"/>
      <c r="AO28" s="864"/>
      <c r="AP28" s="864"/>
      <c r="AQ28" s="864"/>
      <c r="AR28" s="864"/>
      <c r="AS28" s="864"/>
      <c r="AT28" s="864"/>
      <c r="AU28" s="864"/>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c r="A29" s="267">
        <v>2</v>
      </c>
      <c r="B29" s="801" t="s">
        <v>400</v>
      </c>
      <c r="C29" s="802"/>
      <c r="D29" s="802"/>
      <c r="E29" s="802"/>
      <c r="F29" s="802"/>
      <c r="G29" s="802"/>
      <c r="H29" s="802"/>
      <c r="I29" s="802"/>
      <c r="J29" s="802"/>
      <c r="K29" s="802"/>
      <c r="L29" s="802"/>
      <c r="M29" s="802"/>
      <c r="N29" s="802"/>
      <c r="O29" s="802"/>
      <c r="P29" s="803"/>
      <c r="Q29" s="804">
        <v>2364</v>
      </c>
      <c r="R29" s="805"/>
      <c r="S29" s="805"/>
      <c r="T29" s="805"/>
      <c r="U29" s="805"/>
      <c r="V29" s="805">
        <v>2233</v>
      </c>
      <c r="W29" s="805"/>
      <c r="X29" s="805"/>
      <c r="Y29" s="805"/>
      <c r="Z29" s="805"/>
      <c r="AA29" s="805">
        <v>131</v>
      </c>
      <c r="AB29" s="805"/>
      <c r="AC29" s="805"/>
      <c r="AD29" s="805"/>
      <c r="AE29" s="806"/>
      <c r="AF29" s="807">
        <v>131</v>
      </c>
      <c r="AG29" s="808"/>
      <c r="AH29" s="808"/>
      <c r="AI29" s="808"/>
      <c r="AJ29" s="809"/>
      <c r="AK29" s="876">
        <v>310</v>
      </c>
      <c r="AL29" s="877"/>
      <c r="AM29" s="877"/>
      <c r="AN29" s="877"/>
      <c r="AO29" s="877"/>
      <c r="AP29" s="877"/>
      <c r="AQ29" s="877"/>
      <c r="AR29" s="877"/>
      <c r="AS29" s="877"/>
      <c r="AT29" s="877"/>
      <c r="AU29" s="877"/>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c r="A30" s="267">
        <v>3</v>
      </c>
      <c r="B30" s="801" t="s">
        <v>401</v>
      </c>
      <c r="C30" s="802"/>
      <c r="D30" s="802"/>
      <c r="E30" s="802"/>
      <c r="F30" s="802"/>
      <c r="G30" s="802"/>
      <c r="H30" s="802"/>
      <c r="I30" s="802"/>
      <c r="J30" s="802"/>
      <c r="K30" s="802"/>
      <c r="L30" s="802"/>
      <c r="M30" s="802"/>
      <c r="N30" s="802"/>
      <c r="O30" s="802"/>
      <c r="P30" s="803"/>
      <c r="Q30" s="804">
        <v>215</v>
      </c>
      <c r="R30" s="805"/>
      <c r="S30" s="805"/>
      <c r="T30" s="805"/>
      <c r="U30" s="805"/>
      <c r="V30" s="805">
        <v>215</v>
      </c>
      <c r="W30" s="805"/>
      <c r="X30" s="805"/>
      <c r="Y30" s="805"/>
      <c r="Z30" s="805"/>
      <c r="AA30" s="805">
        <v>0</v>
      </c>
      <c r="AB30" s="805"/>
      <c r="AC30" s="805"/>
      <c r="AD30" s="805"/>
      <c r="AE30" s="806"/>
      <c r="AF30" s="807">
        <v>0</v>
      </c>
      <c r="AG30" s="808"/>
      <c r="AH30" s="808"/>
      <c r="AI30" s="808"/>
      <c r="AJ30" s="809"/>
      <c r="AK30" s="876">
        <v>47</v>
      </c>
      <c r="AL30" s="877"/>
      <c r="AM30" s="877"/>
      <c r="AN30" s="877"/>
      <c r="AO30" s="877"/>
      <c r="AP30" s="877"/>
      <c r="AQ30" s="877"/>
      <c r="AR30" s="877"/>
      <c r="AS30" s="877"/>
      <c r="AT30" s="877"/>
      <c r="AU30" s="877"/>
      <c r="AV30" s="877"/>
      <c r="AW30" s="877"/>
      <c r="AX30" s="877"/>
      <c r="AY30" s="877"/>
      <c r="AZ30" s="878"/>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c r="A31" s="267">
        <v>4</v>
      </c>
      <c r="B31" s="801" t="s">
        <v>402</v>
      </c>
      <c r="C31" s="802"/>
      <c r="D31" s="802"/>
      <c r="E31" s="802"/>
      <c r="F31" s="802"/>
      <c r="G31" s="802"/>
      <c r="H31" s="802"/>
      <c r="I31" s="802"/>
      <c r="J31" s="802"/>
      <c r="K31" s="802"/>
      <c r="L31" s="802"/>
      <c r="M31" s="802"/>
      <c r="N31" s="802"/>
      <c r="O31" s="802"/>
      <c r="P31" s="803"/>
      <c r="Q31" s="804">
        <v>808</v>
      </c>
      <c r="R31" s="805"/>
      <c r="S31" s="805"/>
      <c r="T31" s="805"/>
      <c r="U31" s="805"/>
      <c r="V31" s="805">
        <v>578</v>
      </c>
      <c r="W31" s="805"/>
      <c r="X31" s="805"/>
      <c r="Y31" s="805"/>
      <c r="Z31" s="805"/>
      <c r="AA31" s="805">
        <v>230</v>
      </c>
      <c r="AB31" s="805"/>
      <c r="AC31" s="805"/>
      <c r="AD31" s="805"/>
      <c r="AE31" s="806"/>
      <c r="AF31" s="807">
        <v>489</v>
      </c>
      <c r="AG31" s="808"/>
      <c r="AH31" s="808"/>
      <c r="AI31" s="808"/>
      <c r="AJ31" s="809"/>
      <c r="AK31" s="876">
        <v>21</v>
      </c>
      <c r="AL31" s="877"/>
      <c r="AM31" s="877"/>
      <c r="AN31" s="877"/>
      <c r="AO31" s="877"/>
      <c r="AP31" s="877">
        <v>2354</v>
      </c>
      <c r="AQ31" s="877"/>
      <c r="AR31" s="877"/>
      <c r="AS31" s="877"/>
      <c r="AT31" s="877"/>
      <c r="AU31" s="877">
        <v>0</v>
      </c>
      <c r="AV31" s="877"/>
      <c r="AW31" s="877"/>
      <c r="AX31" s="877"/>
      <c r="AY31" s="877"/>
      <c r="AZ31" s="878" t="s">
        <v>578</v>
      </c>
      <c r="BA31" s="878"/>
      <c r="BB31" s="878"/>
      <c r="BC31" s="878"/>
      <c r="BD31" s="878"/>
      <c r="BE31" s="874" t="s">
        <v>403</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c r="A32" s="267">
        <v>5</v>
      </c>
      <c r="B32" s="801" t="s">
        <v>404</v>
      </c>
      <c r="C32" s="802"/>
      <c r="D32" s="802"/>
      <c r="E32" s="802"/>
      <c r="F32" s="802"/>
      <c r="G32" s="802"/>
      <c r="H32" s="802"/>
      <c r="I32" s="802"/>
      <c r="J32" s="802"/>
      <c r="K32" s="802"/>
      <c r="L32" s="802"/>
      <c r="M32" s="802"/>
      <c r="N32" s="802"/>
      <c r="O32" s="802"/>
      <c r="P32" s="803"/>
      <c r="Q32" s="804">
        <v>1364</v>
      </c>
      <c r="R32" s="805"/>
      <c r="S32" s="805"/>
      <c r="T32" s="805"/>
      <c r="U32" s="805"/>
      <c r="V32" s="805">
        <v>983</v>
      </c>
      <c r="W32" s="805"/>
      <c r="X32" s="805"/>
      <c r="Y32" s="805"/>
      <c r="Z32" s="805"/>
      <c r="AA32" s="805">
        <v>381</v>
      </c>
      <c r="AB32" s="805"/>
      <c r="AC32" s="805"/>
      <c r="AD32" s="805"/>
      <c r="AE32" s="806"/>
      <c r="AF32" s="807">
        <v>492</v>
      </c>
      <c r="AG32" s="808"/>
      <c r="AH32" s="808"/>
      <c r="AI32" s="808"/>
      <c r="AJ32" s="809"/>
      <c r="AK32" s="876">
        <v>619</v>
      </c>
      <c r="AL32" s="877"/>
      <c r="AM32" s="877"/>
      <c r="AN32" s="877"/>
      <c r="AO32" s="877"/>
      <c r="AP32" s="877">
        <v>6669</v>
      </c>
      <c r="AQ32" s="877"/>
      <c r="AR32" s="877"/>
      <c r="AS32" s="877"/>
      <c r="AT32" s="877"/>
      <c r="AU32" s="877">
        <v>4775</v>
      </c>
      <c r="AV32" s="877"/>
      <c r="AW32" s="877"/>
      <c r="AX32" s="877"/>
      <c r="AY32" s="877"/>
      <c r="AZ32" s="878" t="s">
        <v>578</v>
      </c>
      <c r="BA32" s="878"/>
      <c r="BB32" s="878"/>
      <c r="BC32" s="878"/>
      <c r="BD32" s="878"/>
      <c r="BE32" s="874" t="s">
        <v>403</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c r="A33" s="267">
        <v>6</v>
      </c>
      <c r="B33" s="801" t="s">
        <v>405</v>
      </c>
      <c r="C33" s="802"/>
      <c r="D33" s="802"/>
      <c r="E33" s="802"/>
      <c r="F33" s="802"/>
      <c r="G33" s="802"/>
      <c r="H33" s="802"/>
      <c r="I33" s="802"/>
      <c r="J33" s="802"/>
      <c r="K33" s="802"/>
      <c r="L33" s="802"/>
      <c r="M33" s="802"/>
      <c r="N33" s="802"/>
      <c r="O33" s="802"/>
      <c r="P33" s="803"/>
      <c r="Q33" s="804">
        <v>2</v>
      </c>
      <c r="R33" s="805"/>
      <c r="S33" s="805"/>
      <c r="T33" s="805"/>
      <c r="U33" s="805"/>
      <c r="V33" s="805">
        <v>2</v>
      </c>
      <c r="W33" s="805"/>
      <c r="X33" s="805"/>
      <c r="Y33" s="805"/>
      <c r="Z33" s="805"/>
      <c r="AA33" s="805">
        <v>0</v>
      </c>
      <c r="AB33" s="805"/>
      <c r="AC33" s="805"/>
      <c r="AD33" s="805"/>
      <c r="AE33" s="806"/>
      <c r="AF33" s="807">
        <v>0</v>
      </c>
      <c r="AG33" s="808"/>
      <c r="AH33" s="808"/>
      <c r="AI33" s="808"/>
      <c r="AJ33" s="809"/>
      <c r="AK33" s="876">
        <v>0</v>
      </c>
      <c r="AL33" s="877"/>
      <c r="AM33" s="877"/>
      <c r="AN33" s="877"/>
      <c r="AO33" s="877"/>
      <c r="AP33" s="877">
        <v>0</v>
      </c>
      <c r="AQ33" s="877"/>
      <c r="AR33" s="877"/>
      <c r="AS33" s="877"/>
      <c r="AT33" s="877"/>
      <c r="AU33" s="877">
        <v>0</v>
      </c>
      <c r="AV33" s="877"/>
      <c r="AW33" s="877"/>
      <c r="AX33" s="877"/>
      <c r="AY33" s="877"/>
      <c r="AZ33" s="878" t="s">
        <v>578</v>
      </c>
      <c r="BA33" s="878"/>
      <c r="BB33" s="878"/>
      <c r="BC33" s="878"/>
      <c r="BD33" s="878"/>
      <c r="BE33" s="874" t="s">
        <v>406</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407</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c r="A63" s="265" t="s">
        <v>386</v>
      </c>
      <c r="B63" s="836" t="s">
        <v>408</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1135</v>
      </c>
      <c r="AG63" s="888"/>
      <c r="AH63" s="888"/>
      <c r="AI63" s="888"/>
      <c r="AJ63" s="889"/>
      <c r="AK63" s="890"/>
      <c r="AL63" s="885"/>
      <c r="AM63" s="885"/>
      <c r="AN63" s="885"/>
      <c r="AO63" s="885"/>
      <c r="AP63" s="888">
        <v>9023</v>
      </c>
      <c r="AQ63" s="888"/>
      <c r="AR63" s="888"/>
      <c r="AS63" s="888"/>
      <c r="AT63" s="888"/>
      <c r="AU63" s="888">
        <v>4775</v>
      </c>
      <c r="AV63" s="888"/>
      <c r="AW63" s="888"/>
      <c r="AX63" s="888"/>
      <c r="AY63" s="888"/>
      <c r="AZ63" s="892"/>
      <c r="BA63" s="892"/>
      <c r="BB63" s="892"/>
      <c r="BC63" s="892"/>
      <c r="BD63" s="892"/>
      <c r="BE63" s="893"/>
      <c r="BF63" s="893"/>
      <c r="BG63" s="893"/>
      <c r="BH63" s="893"/>
      <c r="BI63" s="894"/>
      <c r="BJ63" s="895" t="s">
        <v>409</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c r="A66" s="786" t="s">
        <v>411</v>
      </c>
      <c r="B66" s="787"/>
      <c r="C66" s="787"/>
      <c r="D66" s="787"/>
      <c r="E66" s="787"/>
      <c r="F66" s="787"/>
      <c r="G66" s="787"/>
      <c r="H66" s="787"/>
      <c r="I66" s="787"/>
      <c r="J66" s="787"/>
      <c r="K66" s="787"/>
      <c r="L66" s="787"/>
      <c r="M66" s="787"/>
      <c r="N66" s="787"/>
      <c r="O66" s="787"/>
      <c r="P66" s="788"/>
      <c r="Q66" s="763" t="s">
        <v>412</v>
      </c>
      <c r="R66" s="764"/>
      <c r="S66" s="764"/>
      <c r="T66" s="764"/>
      <c r="U66" s="765"/>
      <c r="V66" s="763" t="s">
        <v>413</v>
      </c>
      <c r="W66" s="764"/>
      <c r="X66" s="764"/>
      <c r="Y66" s="764"/>
      <c r="Z66" s="765"/>
      <c r="AA66" s="763" t="s">
        <v>414</v>
      </c>
      <c r="AB66" s="764"/>
      <c r="AC66" s="764"/>
      <c r="AD66" s="764"/>
      <c r="AE66" s="765"/>
      <c r="AF66" s="898" t="s">
        <v>415</v>
      </c>
      <c r="AG66" s="859"/>
      <c r="AH66" s="859"/>
      <c r="AI66" s="859"/>
      <c r="AJ66" s="899"/>
      <c r="AK66" s="763" t="s">
        <v>416</v>
      </c>
      <c r="AL66" s="787"/>
      <c r="AM66" s="787"/>
      <c r="AN66" s="787"/>
      <c r="AO66" s="788"/>
      <c r="AP66" s="763" t="s">
        <v>396</v>
      </c>
      <c r="AQ66" s="764"/>
      <c r="AR66" s="764"/>
      <c r="AS66" s="764"/>
      <c r="AT66" s="765"/>
      <c r="AU66" s="763" t="s">
        <v>417</v>
      </c>
      <c r="AV66" s="764"/>
      <c r="AW66" s="764"/>
      <c r="AX66" s="764"/>
      <c r="AY66" s="765"/>
      <c r="AZ66" s="763" t="s">
        <v>373</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c r="A68" s="259">
        <v>1</v>
      </c>
      <c r="B68" s="915" t="s">
        <v>579</v>
      </c>
      <c r="C68" s="916"/>
      <c r="D68" s="916"/>
      <c r="E68" s="916"/>
      <c r="F68" s="916"/>
      <c r="G68" s="916"/>
      <c r="H68" s="916"/>
      <c r="I68" s="916"/>
      <c r="J68" s="916"/>
      <c r="K68" s="916"/>
      <c r="L68" s="916"/>
      <c r="M68" s="916"/>
      <c r="N68" s="916"/>
      <c r="O68" s="916"/>
      <c r="P68" s="917"/>
      <c r="Q68" s="918">
        <v>7350</v>
      </c>
      <c r="R68" s="912"/>
      <c r="S68" s="912"/>
      <c r="T68" s="912"/>
      <c r="U68" s="912"/>
      <c r="V68" s="912">
        <v>7233</v>
      </c>
      <c r="W68" s="912"/>
      <c r="X68" s="912"/>
      <c r="Y68" s="912"/>
      <c r="Z68" s="912"/>
      <c r="AA68" s="912">
        <v>117</v>
      </c>
      <c r="AB68" s="912"/>
      <c r="AC68" s="912"/>
      <c r="AD68" s="912"/>
      <c r="AE68" s="912"/>
      <c r="AF68" s="912">
        <v>61</v>
      </c>
      <c r="AG68" s="912"/>
      <c r="AH68" s="912"/>
      <c r="AI68" s="912"/>
      <c r="AJ68" s="912"/>
      <c r="AK68" s="912"/>
      <c r="AL68" s="912"/>
      <c r="AM68" s="912"/>
      <c r="AN68" s="912"/>
      <c r="AO68" s="912"/>
      <c r="AP68" s="912">
        <v>4022</v>
      </c>
      <c r="AQ68" s="912"/>
      <c r="AR68" s="912"/>
      <c r="AS68" s="912"/>
      <c r="AT68" s="912"/>
      <c r="AU68" s="912">
        <v>123</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c r="A69" s="262">
        <v>2</v>
      </c>
      <c r="B69" s="919" t="s">
        <v>580</v>
      </c>
      <c r="C69" s="920"/>
      <c r="D69" s="920"/>
      <c r="E69" s="920"/>
      <c r="F69" s="920"/>
      <c r="G69" s="920"/>
      <c r="H69" s="920"/>
      <c r="I69" s="920"/>
      <c r="J69" s="920"/>
      <c r="K69" s="920"/>
      <c r="L69" s="920"/>
      <c r="M69" s="920"/>
      <c r="N69" s="920"/>
      <c r="O69" s="920"/>
      <c r="P69" s="921"/>
      <c r="Q69" s="922">
        <v>1737</v>
      </c>
      <c r="R69" s="877"/>
      <c r="S69" s="877"/>
      <c r="T69" s="877"/>
      <c r="U69" s="877"/>
      <c r="V69" s="877">
        <v>1569</v>
      </c>
      <c r="W69" s="877"/>
      <c r="X69" s="877"/>
      <c r="Y69" s="877"/>
      <c r="Z69" s="877"/>
      <c r="AA69" s="877">
        <v>168</v>
      </c>
      <c r="AB69" s="877"/>
      <c r="AC69" s="877"/>
      <c r="AD69" s="877"/>
      <c r="AE69" s="877"/>
      <c r="AF69" s="877">
        <v>168</v>
      </c>
      <c r="AG69" s="877"/>
      <c r="AH69" s="877"/>
      <c r="AI69" s="877"/>
      <c r="AJ69" s="877"/>
      <c r="AK69" s="877"/>
      <c r="AL69" s="877"/>
      <c r="AM69" s="877"/>
      <c r="AN69" s="877"/>
      <c r="AO69" s="877"/>
      <c r="AP69" s="877">
        <v>1955</v>
      </c>
      <c r="AQ69" s="877"/>
      <c r="AR69" s="877"/>
      <c r="AS69" s="877"/>
      <c r="AT69" s="877"/>
      <c r="AU69" s="877">
        <v>420</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c r="A70" s="262">
        <v>3</v>
      </c>
      <c r="B70" s="919" t="s">
        <v>581</v>
      </c>
      <c r="C70" s="920"/>
      <c r="D70" s="920"/>
      <c r="E70" s="920"/>
      <c r="F70" s="920"/>
      <c r="G70" s="920"/>
      <c r="H70" s="920"/>
      <c r="I70" s="920"/>
      <c r="J70" s="920"/>
      <c r="K70" s="920"/>
      <c r="L70" s="920"/>
      <c r="M70" s="920"/>
      <c r="N70" s="920"/>
      <c r="O70" s="920"/>
      <c r="P70" s="921"/>
      <c r="Q70" s="922">
        <v>270</v>
      </c>
      <c r="R70" s="877"/>
      <c r="S70" s="877"/>
      <c r="T70" s="877"/>
      <c r="U70" s="877"/>
      <c r="V70" s="877">
        <v>264</v>
      </c>
      <c r="W70" s="877"/>
      <c r="X70" s="877"/>
      <c r="Y70" s="877"/>
      <c r="Z70" s="877"/>
      <c r="AA70" s="877">
        <v>6</v>
      </c>
      <c r="AB70" s="877"/>
      <c r="AC70" s="877"/>
      <c r="AD70" s="877"/>
      <c r="AE70" s="877"/>
      <c r="AF70" s="877">
        <v>6</v>
      </c>
      <c r="AG70" s="877"/>
      <c r="AH70" s="877"/>
      <c r="AI70" s="877"/>
      <c r="AJ70" s="877"/>
      <c r="AK70" s="877"/>
      <c r="AL70" s="877"/>
      <c r="AM70" s="877"/>
      <c r="AN70" s="877"/>
      <c r="AO70" s="877"/>
      <c r="AP70" s="877">
        <v>0</v>
      </c>
      <c r="AQ70" s="877"/>
      <c r="AR70" s="877"/>
      <c r="AS70" s="877"/>
      <c r="AT70" s="877"/>
      <c r="AU70" s="877">
        <v>0</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c r="A71" s="262">
        <v>4</v>
      </c>
      <c r="B71" s="919" t="s">
        <v>582</v>
      </c>
      <c r="C71" s="920"/>
      <c r="D71" s="920"/>
      <c r="E71" s="920"/>
      <c r="F71" s="920"/>
      <c r="G71" s="920"/>
      <c r="H71" s="920"/>
      <c r="I71" s="920"/>
      <c r="J71" s="920"/>
      <c r="K71" s="920"/>
      <c r="L71" s="920"/>
      <c r="M71" s="920"/>
      <c r="N71" s="920"/>
      <c r="O71" s="920"/>
      <c r="P71" s="921"/>
      <c r="Q71" s="922">
        <v>3</v>
      </c>
      <c r="R71" s="877"/>
      <c r="S71" s="877"/>
      <c r="T71" s="877"/>
      <c r="U71" s="877"/>
      <c r="V71" s="877">
        <v>1</v>
      </c>
      <c r="W71" s="877"/>
      <c r="X71" s="877"/>
      <c r="Y71" s="877"/>
      <c r="Z71" s="877"/>
      <c r="AA71" s="877">
        <v>2</v>
      </c>
      <c r="AB71" s="877"/>
      <c r="AC71" s="877"/>
      <c r="AD71" s="877"/>
      <c r="AE71" s="877"/>
      <c r="AF71" s="877">
        <v>2</v>
      </c>
      <c r="AG71" s="877"/>
      <c r="AH71" s="877"/>
      <c r="AI71" s="877"/>
      <c r="AJ71" s="877"/>
      <c r="AK71" s="877"/>
      <c r="AL71" s="877"/>
      <c r="AM71" s="877"/>
      <c r="AN71" s="877"/>
      <c r="AO71" s="877"/>
      <c r="AP71" s="877">
        <v>0</v>
      </c>
      <c r="AQ71" s="877"/>
      <c r="AR71" s="877"/>
      <c r="AS71" s="877"/>
      <c r="AT71" s="877"/>
      <c r="AU71" s="877">
        <v>0</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c r="A72" s="262">
        <v>5</v>
      </c>
      <c r="B72" s="919" t="s">
        <v>583</v>
      </c>
      <c r="C72" s="920"/>
      <c r="D72" s="920"/>
      <c r="E72" s="920"/>
      <c r="F72" s="920"/>
      <c r="G72" s="920"/>
      <c r="H72" s="920"/>
      <c r="I72" s="920"/>
      <c r="J72" s="920"/>
      <c r="K72" s="920"/>
      <c r="L72" s="920"/>
      <c r="M72" s="920"/>
      <c r="N72" s="920"/>
      <c r="O72" s="920"/>
      <c r="P72" s="921"/>
      <c r="Q72" s="922">
        <v>195</v>
      </c>
      <c r="R72" s="877"/>
      <c r="S72" s="877"/>
      <c r="T72" s="877"/>
      <c r="U72" s="877"/>
      <c r="V72" s="877">
        <v>193</v>
      </c>
      <c r="W72" s="877"/>
      <c r="X72" s="877"/>
      <c r="Y72" s="877"/>
      <c r="Z72" s="877"/>
      <c r="AA72" s="877">
        <v>2</v>
      </c>
      <c r="AB72" s="877"/>
      <c r="AC72" s="877"/>
      <c r="AD72" s="877"/>
      <c r="AE72" s="877"/>
      <c r="AF72" s="877">
        <v>2</v>
      </c>
      <c r="AG72" s="877"/>
      <c r="AH72" s="877"/>
      <c r="AI72" s="877"/>
      <c r="AJ72" s="877"/>
      <c r="AK72" s="877"/>
      <c r="AL72" s="877"/>
      <c r="AM72" s="877"/>
      <c r="AN72" s="877"/>
      <c r="AO72" s="877"/>
      <c r="AP72" s="877">
        <v>0</v>
      </c>
      <c r="AQ72" s="877"/>
      <c r="AR72" s="877"/>
      <c r="AS72" s="877"/>
      <c r="AT72" s="877"/>
      <c r="AU72" s="877">
        <v>0</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c r="A73" s="262">
        <v>6</v>
      </c>
      <c r="B73" s="919" t="s">
        <v>584</v>
      </c>
      <c r="C73" s="920"/>
      <c r="D73" s="920"/>
      <c r="E73" s="920"/>
      <c r="F73" s="920"/>
      <c r="G73" s="920"/>
      <c r="H73" s="920"/>
      <c r="I73" s="920"/>
      <c r="J73" s="920"/>
      <c r="K73" s="920"/>
      <c r="L73" s="920"/>
      <c r="M73" s="920"/>
      <c r="N73" s="920"/>
      <c r="O73" s="920"/>
      <c r="P73" s="921"/>
      <c r="Q73" s="922">
        <v>162326</v>
      </c>
      <c r="R73" s="877"/>
      <c r="S73" s="877"/>
      <c r="T73" s="877"/>
      <c r="U73" s="877"/>
      <c r="V73" s="877">
        <v>158540</v>
      </c>
      <c r="W73" s="877"/>
      <c r="X73" s="877"/>
      <c r="Y73" s="877"/>
      <c r="Z73" s="877"/>
      <c r="AA73" s="877">
        <v>3786</v>
      </c>
      <c r="AB73" s="877"/>
      <c r="AC73" s="877"/>
      <c r="AD73" s="877"/>
      <c r="AE73" s="877"/>
      <c r="AF73" s="877">
        <v>3786</v>
      </c>
      <c r="AG73" s="877"/>
      <c r="AH73" s="877"/>
      <c r="AI73" s="877"/>
      <c r="AJ73" s="877"/>
      <c r="AK73" s="877"/>
      <c r="AL73" s="877"/>
      <c r="AM73" s="877"/>
      <c r="AN73" s="877"/>
      <c r="AO73" s="877"/>
      <c r="AP73" s="877">
        <v>0</v>
      </c>
      <c r="AQ73" s="877"/>
      <c r="AR73" s="877"/>
      <c r="AS73" s="877"/>
      <c r="AT73" s="877"/>
      <c r="AU73" s="877">
        <v>0</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c r="A74" s="262">
        <v>7</v>
      </c>
      <c r="B74" s="919" t="s">
        <v>585</v>
      </c>
      <c r="C74" s="920"/>
      <c r="D74" s="920"/>
      <c r="E74" s="920"/>
      <c r="F74" s="920"/>
      <c r="G74" s="920"/>
      <c r="H74" s="920"/>
      <c r="I74" s="920"/>
      <c r="J74" s="920"/>
      <c r="K74" s="920"/>
      <c r="L74" s="920"/>
      <c r="M74" s="920"/>
      <c r="N74" s="920"/>
      <c r="O74" s="920"/>
      <c r="P74" s="921"/>
      <c r="Q74" s="922">
        <v>10853</v>
      </c>
      <c r="R74" s="877"/>
      <c r="S74" s="877"/>
      <c r="T74" s="877"/>
      <c r="U74" s="877"/>
      <c r="V74" s="877">
        <v>10553</v>
      </c>
      <c r="W74" s="877"/>
      <c r="X74" s="877"/>
      <c r="Y74" s="877"/>
      <c r="Z74" s="877"/>
      <c r="AA74" s="877">
        <v>300</v>
      </c>
      <c r="AB74" s="877"/>
      <c r="AC74" s="877"/>
      <c r="AD74" s="877"/>
      <c r="AE74" s="877"/>
      <c r="AF74" s="877">
        <v>300</v>
      </c>
      <c r="AG74" s="877"/>
      <c r="AH74" s="877"/>
      <c r="AI74" s="877"/>
      <c r="AJ74" s="877"/>
      <c r="AK74" s="877"/>
      <c r="AL74" s="877"/>
      <c r="AM74" s="877"/>
      <c r="AN74" s="877"/>
      <c r="AO74" s="877"/>
      <c r="AP74" s="877">
        <v>0</v>
      </c>
      <c r="AQ74" s="877"/>
      <c r="AR74" s="877"/>
      <c r="AS74" s="877"/>
      <c r="AT74" s="877"/>
      <c r="AU74" s="877">
        <v>0</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c r="A75" s="262">
        <v>8</v>
      </c>
      <c r="B75" s="919" t="s">
        <v>586</v>
      </c>
      <c r="C75" s="920"/>
      <c r="D75" s="920"/>
      <c r="E75" s="920"/>
      <c r="F75" s="920"/>
      <c r="G75" s="920"/>
      <c r="H75" s="920"/>
      <c r="I75" s="920"/>
      <c r="J75" s="920"/>
      <c r="K75" s="920"/>
      <c r="L75" s="920"/>
      <c r="M75" s="920"/>
      <c r="N75" s="920"/>
      <c r="O75" s="920"/>
      <c r="P75" s="921"/>
      <c r="Q75" s="925">
        <v>99</v>
      </c>
      <c r="R75" s="926"/>
      <c r="S75" s="926"/>
      <c r="T75" s="926"/>
      <c r="U75" s="876"/>
      <c r="V75" s="927">
        <v>95</v>
      </c>
      <c r="W75" s="926"/>
      <c r="X75" s="926"/>
      <c r="Y75" s="926"/>
      <c r="Z75" s="876"/>
      <c r="AA75" s="927">
        <v>4</v>
      </c>
      <c r="AB75" s="926"/>
      <c r="AC75" s="926"/>
      <c r="AD75" s="926"/>
      <c r="AE75" s="876"/>
      <c r="AF75" s="927">
        <v>4</v>
      </c>
      <c r="AG75" s="926"/>
      <c r="AH75" s="926"/>
      <c r="AI75" s="926"/>
      <c r="AJ75" s="876"/>
      <c r="AK75" s="927"/>
      <c r="AL75" s="926"/>
      <c r="AM75" s="926"/>
      <c r="AN75" s="926"/>
      <c r="AO75" s="876"/>
      <c r="AP75" s="927">
        <v>0</v>
      </c>
      <c r="AQ75" s="926"/>
      <c r="AR75" s="926"/>
      <c r="AS75" s="926"/>
      <c r="AT75" s="876"/>
      <c r="AU75" s="927">
        <v>0</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c r="A88" s="265" t="s">
        <v>386</v>
      </c>
      <c r="B88" s="836" t="s">
        <v>418</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4329</v>
      </c>
      <c r="AG88" s="888"/>
      <c r="AH88" s="888"/>
      <c r="AI88" s="888"/>
      <c r="AJ88" s="888"/>
      <c r="AK88" s="885"/>
      <c r="AL88" s="885"/>
      <c r="AM88" s="885"/>
      <c r="AN88" s="885"/>
      <c r="AO88" s="885"/>
      <c r="AP88" s="888">
        <v>5977</v>
      </c>
      <c r="AQ88" s="888"/>
      <c r="AR88" s="888"/>
      <c r="AS88" s="888"/>
      <c r="AT88" s="888"/>
      <c r="AU88" s="888">
        <v>543</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386</v>
      </c>
      <c r="BR102" s="836" t="s">
        <v>419</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67" t="s">
        <v>424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c r="A109" s="960" t="s">
        <v>426</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427</v>
      </c>
      <c r="AB109" s="941"/>
      <c r="AC109" s="941"/>
      <c r="AD109" s="941"/>
      <c r="AE109" s="942"/>
      <c r="AF109" s="940" t="s">
        <v>303</v>
      </c>
      <c r="AG109" s="941"/>
      <c r="AH109" s="941"/>
      <c r="AI109" s="941"/>
      <c r="AJ109" s="942"/>
      <c r="AK109" s="940" t="s">
        <v>302</v>
      </c>
      <c r="AL109" s="941"/>
      <c r="AM109" s="941"/>
      <c r="AN109" s="941"/>
      <c r="AO109" s="942"/>
      <c r="AP109" s="940" t="s">
        <v>428</v>
      </c>
      <c r="AQ109" s="941"/>
      <c r="AR109" s="941"/>
      <c r="AS109" s="941"/>
      <c r="AT109" s="943"/>
      <c r="AU109" s="960" t="s">
        <v>426</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427</v>
      </c>
      <c r="BR109" s="941"/>
      <c r="BS109" s="941"/>
      <c r="BT109" s="941"/>
      <c r="BU109" s="942"/>
      <c r="BV109" s="940" t="s">
        <v>303</v>
      </c>
      <c r="BW109" s="941"/>
      <c r="BX109" s="941"/>
      <c r="BY109" s="941"/>
      <c r="BZ109" s="942"/>
      <c r="CA109" s="940" t="s">
        <v>302</v>
      </c>
      <c r="CB109" s="941"/>
      <c r="CC109" s="941"/>
      <c r="CD109" s="941"/>
      <c r="CE109" s="942"/>
      <c r="CF109" s="961" t="s">
        <v>428</v>
      </c>
      <c r="CG109" s="961"/>
      <c r="CH109" s="961"/>
      <c r="CI109" s="961"/>
      <c r="CJ109" s="961"/>
      <c r="CK109" s="940" t="s">
        <v>429</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427</v>
      </c>
      <c r="DH109" s="941"/>
      <c r="DI109" s="941"/>
      <c r="DJ109" s="941"/>
      <c r="DK109" s="942"/>
      <c r="DL109" s="940" t="s">
        <v>303</v>
      </c>
      <c r="DM109" s="941"/>
      <c r="DN109" s="941"/>
      <c r="DO109" s="941"/>
      <c r="DP109" s="942"/>
      <c r="DQ109" s="940" t="s">
        <v>302</v>
      </c>
      <c r="DR109" s="941"/>
      <c r="DS109" s="941"/>
      <c r="DT109" s="941"/>
      <c r="DU109" s="942"/>
      <c r="DV109" s="940" t="s">
        <v>428</v>
      </c>
      <c r="DW109" s="941"/>
      <c r="DX109" s="941"/>
      <c r="DY109" s="941"/>
      <c r="DZ109" s="943"/>
    </row>
    <row r="110" spans="1:131" s="247" customFormat="1" ht="26.25" customHeight="1">
      <c r="A110" s="944" t="s">
        <v>430</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1173915</v>
      </c>
      <c r="AB110" s="948"/>
      <c r="AC110" s="948"/>
      <c r="AD110" s="948"/>
      <c r="AE110" s="949"/>
      <c r="AF110" s="950">
        <v>1175695</v>
      </c>
      <c r="AG110" s="948"/>
      <c r="AH110" s="948"/>
      <c r="AI110" s="948"/>
      <c r="AJ110" s="949"/>
      <c r="AK110" s="950">
        <v>1250926</v>
      </c>
      <c r="AL110" s="948"/>
      <c r="AM110" s="948"/>
      <c r="AN110" s="948"/>
      <c r="AO110" s="949"/>
      <c r="AP110" s="951">
        <v>22.2</v>
      </c>
      <c r="AQ110" s="952"/>
      <c r="AR110" s="952"/>
      <c r="AS110" s="952"/>
      <c r="AT110" s="953"/>
      <c r="AU110" s="954" t="s">
        <v>72</v>
      </c>
      <c r="AV110" s="955"/>
      <c r="AW110" s="955"/>
      <c r="AX110" s="955"/>
      <c r="AY110" s="955"/>
      <c r="AZ110" s="996" t="s">
        <v>431</v>
      </c>
      <c r="BA110" s="945"/>
      <c r="BB110" s="945"/>
      <c r="BC110" s="945"/>
      <c r="BD110" s="945"/>
      <c r="BE110" s="945"/>
      <c r="BF110" s="945"/>
      <c r="BG110" s="945"/>
      <c r="BH110" s="945"/>
      <c r="BI110" s="945"/>
      <c r="BJ110" s="945"/>
      <c r="BK110" s="945"/>
      <c r="BL110" s="945"/>
      <c r="BM110" s="945"/>
      <c r="BN110" s="945"/>
      <c r="BO110" s="945"/>
      <c r="BP110" s="946"/>
      <c r="BQ110" s="982">
        <v>12822099</v>
      </c>
      <c r="BR110" s="983"/>
      <c r="BS110" s="983"/>
      <c r="BT110" s="983"/>
      <c r="BU110" s="983"/>
      <c r="BV110" s="983">
        <v>12942109</v>
      </c>
      <c r="BW110" s="983"/>
      <c r="BX110" s="983"/>
      <c r="BY110" s="983"/>
      <c r="BZ110" s="983"/>
      <c r="CA110" s="983">
        <v>13360158</v>
      </c>
      <c r="CB110" s="983"/>
      <c r="CC110" s="983"/>
      <c r="CD110" s="983"/>
      <c r="CE110" s="983"/>
      <c r="CF110" s="997">
        <v>237.6</v>
      </c>
      <c r="CG110" s="998"/>
      <c r="CH110" s="998"/>
      <c r="CI110" s="998"/>
      <c r="CJ110" s="998"/>
      <c r="CK110" s="999" t="s">
        <v>432</v>
      </c>
      <c r="CL110" s="1000"/>
      <c r="CM110" s="979" t="s">
        <v>433</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125</v>
      </c>
      <c r="DH110" s="983"/>
      <c r="DI110" s="983"/>
      <c r="DJ110" s="983"/>
      <c r="DK110" s="983"/>
      <c r="DL110" s="983" t="s">
        <v>434</v>
      </c>
      <c r="DM110" s="983"/>
      <c r="DN110" s="983"/>
      <c r="DO110" s="983"/>
      <c r="DP110" s="983"/>
      <c r="DQ110" s="983" t="s">
        <v>434</v>
      </c>
      <c r="DR110" s="983"/>
      <c r="DS110" s="983"/>
      <c r="DT110" s="983"/>
      <c r="DU110" s="983"/>
      <c r="DV110" s="984" t="s">
        <v>125</v>
      </c>
      <c r="DW110" s="984"/>
      <c r="DX110" s="984"/>
      <c r="DY110" s="984"/>
      <c r="DZ110" s="985"/>
    </row>
    <row r="111" spans="1:131" s="247" customFormat="1" ht="26.25" customHeight="1">
      <c r="A111" s="986" t="s">
        <v>435</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409</v>
      </c>
      <c r="AB111" s="990"/>
      <c r="AC111" s="990"/>
      <c r="AD111" s="990"/>
      <c r="AE111" s="991"/>
      <c r="AF111" s="992" t="s">
        <v>436</v>
      </c>
      <c r="AG111" s="990"/>
      <c r="AH111" s="990"/>
      <c r="AI111" s="990"/>
      <c r="AJ111" s="991"/>
      <c r="AK111" s="992" t="s">
        <v>434</v>
      </c>
      <c r="AL111" s="990"/>
      <c r="AM111" s="990"/>
      <c r="AN111" s="990"/>
      <c r="AO111" s="991"/>
      <c r="AP111" s="993" t="s">
        <v>125</v>
      </c>
      <c r="AQ111" s="994"/>
      <c r="AR111" s="994"/>
      <c r="AS111" s="994"/>
      <c r="AT111" s="995"/>
      <c r="AU111" s="956"/>
      <c r="AV111" s="957"/>
      <c r="AW111" s="957"/>
      <c r="AX111" s="957"/>
      <c r="AY111" s="957"/>
      <c r="AZ111" s="1005" t="s">
        <v>437</v>
      </c>
      <c r="BA111" s="1006"/>
      <c r="BB111" s="1006"/>
      <c r="BC111" s="1006"/>
      <c r="BD111" s="1006"/>
      <c r="BE111" s="1006"/>
      <c r="BF111" s="1006"/>
      <c r="BG111" s="1006"/>
      <c r="BH111" s="1006"/>
      <c r="BI111" s="1006"/>
      <c r="BJ111" s="1006"/>
      <c r="BK111" s="1006"/>
      <c r="BL111" s="1006"/>
      <c r="BM111" s="1006"/>
      <c r="BN111" s="1006"/>
      <c r="BO111" s="1006"/>
      <c r="BP111" s="1007"/>
      <c r="BQ111" s="975">
        <v>1609863</v>
      </c>
      <c r="BR111" s="976"/>
      <c r="BS111" s="976"/>
      <c r="BT111" s="976"/>
      <c r="BU111" s="976"/>
      <c r="BV111" s="976">
        <v>1523225</v>
      </c>
      <c r="BW111" s="976"/>
      <c r="BX111" s="976"/>
      <c r="BY111" s="976"/>
      <c r="BZ111" s="976"/>
      <c r="CA111" s="976">
        <v>1435635</v>
      </c>
      <c r="CB111" s="976"/>
      <c r="CC111" s="976"/>
      <c r="CD111" s="976"/>
      <c r="CE111" s="976"/>
      <c r="CF111" s="970">
        <v>25.5</v>
      </c>
      <c r="CG111" s="971"/>
      <c r="CH111" s="971"/>
      <c r="CI111" s="971"/>
      <c r="CJ111" s="971"/>
      <c r="CK111" s="1001"/>
      <c r="CL111" s="1002"/>
      <c r="CM111" s="972" t="s">
        <v>438</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125</v>
      </c>
      <c r="DH111" s="976"/>
      <c r="DI111" s="976"/>
      <c r="DJ111" s="976"/>
      <c r="DK111" s="976"/>
      <c r="DL111" s="976" t="s">
        <v>409</v>
      </c>
      <c r="DM111" s="976"/>
      <c r="DN111" s="976"/>
      <c r="DO111" s="976"/>
      <c r="DP111" s="976"/>
      <c r="DQ111" s="976" t="s">
        <v>409</v>
      </c>
      <c r="DR111" s="976"/>
      <c r="DS111" s="976"/>
      <c r="DT111" s="976"/>
      <c r="DU111" s="976"/>
      <c r="DV111" s="977" t="s">
        <v>125</v>
      </c>
      <c r="DW111" s="977"/>
      <c r="DX111" s="977"/>
      <c r="DY111" s="977"/>
      <c r="DZ111" s="978"/>
    </row>
    <row r="112" spans="1:131" s="247" customFormat="1" ht="26.25" customHeight="1">
      <c r="A112" s="1008" t="s">
        <v>439</v>
      </c>
      <c r="B112" s="1009"/>
      <c r="C112" s="1006" t="s">
        <v>440</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125</v>
      </c>
      <c r="AB112" s="1015"/>
      <c r="AC112" s="1015"/>
      <c r="AD112" s="1015"/>
      <c r="AE112" s="1016"/>
      <c r="AF112" s="1017" t="s">
        <v>125</v>
      </c>
      <c r="AG112" s="1015"/>
      <c r="AH112" s="1015"/>
      <c r="AI112" s="1015"/>
      <c r="AJ112" s="1016"/>
      <c r="AK112" s="1017" t="s">
        <v>125</v>
      </c>
      <c r="AL112" s="1015"/>
      <c r="AM112" s="1015"/>
      <c r="AN112" s="1015"/>
      <c r="AO112" s="1016"/>
      <c r="AP112" s="1018" t="s">
        <v>125</v>
      </c>
      <c r="AQ112" s="1019"/>
      <c r="AR112" s="1019"/>
      <c r="AS112" s="1019"/>
      <c r="AT112" s="1020"/>
      <c r="AU112" s="956"/>
      <c r="AV112" s="957"/>
      <c r="AW112" s="957"/>
      <c r="AX112" s="957"/>
      <c r="AY112" s="957"/>
      <c r="AZ112" s="1005" t="s">
        <v>441</v>
      </c>
      <c r="BA112" s="1006"/>
      <c r="BB112" s="1006"/>
      <c r="BC112" s="1006"/>
      <c r="BD112" s="1006"/>
      <c r="BE112" s="1006"/>
      <c r="BF112" s="1006"/>
      <c r="BG112" s="1006"/>
      <c r="BH112" s="1006"/>
      <c r="BI112" s="1006"/>
      <c r="BJ112" s="1006"/>
      <c r="BK112" s="1006"/>
      <c r="BL112" s="1006"/>
      <c r="BM112" s="1006"/>
      <c r="BN112" s="1006"/>
      <c r="BO112" s="1006"/>
      <c r="BP112" s="1007"/>
      <c r="BQ112" s="975">
        <v>5049117</v>
      </c>
      <c r="BR112" s="976"/>
      <c r="BS112" s="976"/>
      <c r="BT112" s="976"/>
      <c r="BU112" s="976"/>
      <c r="BV112" s="976">
        <v>4475799</v>
      </c>
      <c r="BW112" s="976"/>
      <c r="BX112" s="976"/>
      <c r="BY112" s="976"/>
      <c r="BZ112" s="976"/>
      <c r="CA112" s="976">
        <v>4774743</v>
      </c>
      <c r="CB112" s="976"/>
      <c r="CC112" s="976"/>
      <c r="CD112" s="976"/>
      <c r="CE112" s="976"/>
      <c r="CF112" s="970">
        <v>84.9</v>
      </c>
      <c r="CG112" s="971"/>
      <c r="CH112" s="971"/>
      <c r="CI112" s="971"/>
      <c r="CJ112" s="971"/>
      <c r="CK112" s="1001"/>
      <c r="CL112" s="1002"/>
      <c r="CM112" s="972" t="s">
        <v>442</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443</v>
      </c>
      <c r="DH112" s="976"/>
      <c r="DI112" s="976"/>
      <c r="DJ112" s="976"/>
      <c r="DK112" s="976"/>
      <c r="DL112" s="976" t="s">
        <v>409</v>
      </c>
      <c r="DM112" s="976"/>
      <c r="DN112" s="976"/>
      <c r="DO112" s="976"/>
      <c r="DP112" s="976"/>
      <c r="DQ112" s="976" t="s">
        <v>434</v>
      </c>
      <c r="DR112" s="976"/>
      <c r="DS112" s="976"/>
      <c r="DT112" s="976"/>
      <c r="DU112" s="976"/>
      <c r="DV112" s="977" t="s">
        <v>409</v>
      </c>
      <c r="DW112" s="977"/>
      <c r="DX112" s="977"/>
      <c r="DY112" s="977"/>
      <c r="DZ112" s="978"/>
    </row>
    <row r="113" spans="1:130" s="247" customFormat="1" ht="26.25" customHeight="1">
      <c r="A113" s="1010"/>
      <c r="B113" s="1011"/>
      <c r="C113" s="1006" t="s">
        <v>444</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304517</v>
      </c>
      <c r="AB113" s="990"/>
      <c r="AC113" s="990"/>
      <c r="AD113" s="990"/>
      <c r="AE113" s="991"/>
      <c r="AF113" s="992">
        <v>335201</v>
      </c>
      <c r="AG113" s="990"/>
      <c r="AH113" s="990"/>
      <c r="AI113" s="990"/>
      <c r="AJ113" s="991"/>
      <c r="AK113" s="992">
        <v>470504</v>
      </c>
      <c r="AL113" s="990"/>
      <c r="AM113" s="990"/>
      <c r="AN113" s="990"/>
      <c r="AO113" s="991"/>
      <c r="AP113" s="993">
        <v>8.4</v>
      </c>
      <c r="AQ113" s="994"/>
      <c r="AR113" s="994"/>
      <c r="AS113" s="994"/>
      <c r="AT113" s="995"/>
      <c r="AU113" s="956"/>
      <c r="AV113" s="957"/>
      <c r="AW113" s="957"/>
      <c r="AX113" s="957"/>
      <c r="AY113" s="957"/>
      <c r="AZ113" s="1005" t="s">
        <v>445</v>
      </c>
      <c r="BA113" s="1006"/>
      <c r="BB113" s="1006"/>
      <c r="BC113" s="1006"/>
      <c r="BD113" s="1006"/>
      <c r="BE113" s="1006"/>
      <c r="BF113" s="1006"/>
      <c r="BG113" s="1006"/>
      <c r="BH113" s="1006"/>
      <c r="BI113" s="1006"/>
      <c r="BJ113" s="1006"/>
      <c r="BK113" s="1006"/>
      <c r="BL113" s="1006"/>
      <c r="BM113" s="1006"/>
      <c r="BN113" s="1006"/>
      <c r="BO113" s="1006"/>
      <c r="BP113" s="1007"/>
      <c r="BQ113" s="975">
        <v>497245</v>
      </c>
      <c r="BR113" s="976"/>
      <c r="BS113" s="976"/>
      <c r="BT113" s="976"/>
      <c r="BU113" s="976"/>
      <c r="BV113" s="976">
        <v>617110</v>
      </c>
      <c r="BW113" s="976"/>
      <c r="BX113" s="976"/>
      <c r="BY113" s="976"/>
      <c r="BZ113" s="976"/>
      <c r="CA113" s="976">
        <v>545323</v>
      </c>
      <c r="CB113" s="976"/>
      <c r="CC113" s="976"/>
      <c r="CD113" s="976"/>
      <c r="CE113" s="976"/>
      <c r="CF113" s="970">
        <v>9.6999999999999993</v>
      </c>
      <c r="CG113" s="971"/>
      <c r="CH113" s="971"/>
      <c r="CI113" s="971"/>
      <c r="CJ113" s="971"/>
      <c r="CK113" s="1001"/>
      <c r="CL113" s="1002"/>
      <c r="CM113" s="972" t="s">
        <v>446</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443</v>
      </c>
      <c r="DH113" s="1015"/>
      <c r="DI113" s="1015"/>
      <c r="DJ113" s="1015"/>
      <c r="DK113" s="1016"/>
      <c r="DL113" s="1017" t="s">
        <v>434</v>
      </c>
      <c r="DM113" s="1015"/>
      <c r="DN113" s="1015"/>
      <c r="DO113" s="1015"/>
      <c r="DP113" s="1016"/>
      <c r="DQ113" s="1017" t="s">
        <v>125</v>
      </c>
      <c r="DR113" s="1015"/>
      <c r="DS113" s="1015"/>
      <c r="DT113" s="1015"/>
      <c r="DU113" s="1016"/>
      <c r="DV113" s="1018" t="s">
        <v>125</v>
      </c>
      <c r="DW113" s="1019"/>
      <c r="DX113" s="1019"/>
      <c r="DY113" s="1019"/>
      <c r="DZ113" s="1020"/>
    </row>
    <row r="114" spans="1:130" s="247" customFormat="1" ht="26.25" customHeight="1">
      <c r="A114" s="1010"/>
      <c r="B114" s="1011"/>
      <c r="C114" s="1006" t="s">
        <v>447</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107025</v>
      </c>
      <c r="AB114" s="1015"/>
      <c r="AC114" s="1015"/>
      <c r="AD114" s="1015"/>
      <c r="AE114" s="1016"/>
      <c r="AF114" s="1017">
        <v>69422</v>
      </c>
      <c r="AG114" s="1015"/>
      <c r="AH114" s="1015"/>
      <c r="AI114" s="1015"/>
      <c r="AJ114" s="1016"/>
      <c r="AK114" s="1017">
        <v>82917</v>
      </c>
      <c r="AL114" s="1015"/>
      <c r="AM114" s="1015"/>
      <c r="AN114" s="1015"/>
      <c r="AO114" s="1016"/>
      <c r="AP114" s="1018">
        <v>1.5</v>
      </c>
      <c r="AQ114" s="1019"/>
      <c r="AR114" s="1019"/>
      <c r="AS114" s="1019"/>
      <c r="AT114" s="1020"/>
      <c r="AU114" s="956"/>
      <c r="AV114" s="957"/>
      <c r="AW114" s="957"/>
      <c r="AX114" s="957"/>
      <c r="AY114" s="957"/>
      <c r="AZ114" s="1005" t="s">
        <v>448</v>
      </c>
      <c r="BA114" s="1006"/>
      <c r="BB114" s="1006"/>
      <c r="BC114" s="1006"/>
      <c r="BD114" s="1006"/>
      <c r="BE114" s="1006"/>
      <c r="BF114" s="1006"/>
      <c r="BG114" s="1006"/>
      <c r="BH114" s="1006"/>
      <c r="BI114" s="1006"/>
      <c r="BJ114" s="1006"/>
      <c r="BK114" s="1006"/>
      <c r="BL114" s="1006"/>
      <c r="BM114" s="1006"/>
      <c r="BN114" s="1006"/>
      <c r="BO114" s="1006"/>
      <c r="BP114" s="1007"/>
      <c r="BQ114" s="975">
        <v>740760</v>
      </c>
      <c r="BR114" s="976"/>
      <c r="BS114" s="976"/>
      <c r="BT114" s="976"/>
      <c r="BU114" s="976"/>
      <c r="BV114" s="976">
        <v>675765</v>
      </c>
      <c r="BW114" s="976"/>
      <c r="BX114" s="976"/>
      <c r="BY114" s="976"/>
      <c r="BZ114" s="976"/>
      <c r="CA114" s="976">
        <v>630539</v>
      </c>
      <c r="CB114" s="976"/>
      <c r="CC114" s="976"/>
      <c r="CD114" s="976"/>
      <c r="CE114" s="976"/>
      <c r="CF114" s="970">
        <v>11.2</v>
      </c>
      <c r="CG114" s="971"/>
      <c r="CH114" s="971"/>
      <c r="CI114" s="971"/>
      <c r="CJ114" s="971"/>
      <c r="CK114" s="1001"/>
      <c r="CL114" s="1002"/>
      <c r="CM114" s="972" t="s">
        <v>449</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434</v>
      </c>
      <c r="DH114" s="1015"/>
      <c r="DI114" s="1015"/>
      <c r="DJ114" s="1015"/>
      <c r="DK114" s="1016"/>
      <c r="DL114" s="1017" t="s">
        <v>434</v>
      </c>
      <c r="DM114" s="1015"/>
      <c r="DN114" s="1015"/>
      <c r="DO114" s="1015"/>
      <c r="DP114" s="1016"/>
      <c r="DQ114" s="1017" t="s">
        <v>434</v>
      </c>
      <c r="DR114" s="1015"/>
      <c r="DS114" s="1015"/>
      <c r="DT114" s="1015"/>
      <c r="DU114" s="1016"/>
      <c r="DV114" s="1018" t="s">
        <v>409</v>
      </c>
      <c r="DW114" s="1019"/>
      <c r="DX114" s="1019"/>
      <c r="DY114" s="1019"/>
      <c r="DZ114" s="1020"/>
    </row>
    <row r="115" spans="1:130" s="247" customFormat="1" ht="26.25" customHeight="1">
      <c r="A115" s="1010"/>
      <c r="B115" s="1011"/>
      <c r="C115" s="1006" t="s">
        <v>450</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120125</v>
      </c>
      <c r="AB115" s="990"/>
      <c r="AC115" s="990"/>
      <c r="AD115" s="990"/>
      <c r="AE115" s="991"/>
      <c r="AF115" s="992">
        <v>128311</v>
      </c>
      <c r="AG115" s="990"/>
      <c r="AH115" s="990"/>
      <c r="AI115" s="990"/>
      <c r="AJ115" s="991"/>
      <c r="AK115" s="992">
        <v>138005</v>
      </c>
      <c r="AL115" s="990"/>
      <c r="AM115" s="990"/>
      <c r="AN115" s="990"/>
      <c r="AO115" s="991"/>
      <c r="AP115" s="993">
        <v>2.5</v>
      </c>
      <c r="AQ115" s="994"/>
      <c r="AR115" s="994"/>
      <c r="AS115" s="994"/>
      <c r="AT115" s="995"/>
      <c r="AU115" s="956"/>
      <c r="AV115" s="957"/>
      <c r="AW115" s="957"/>
      <c r="AX115" s="957"/>
      <c r="AY115" s="957"/>
      <c r="AZ115" s="1005" t="s">
        <v>451</v>
      </c>
      <c r="BA115" s="1006"/>
      <c r="BB115" s="1006"/>
      <c r="BC115" s="1006"/>
      <c r="BD115" s="1006"/>
      <c r="BE115" s="1006"/>
      <c r="BF115" s="1006"/>
      <c r="BG115" s="1006"/>
      <c r="BH115" s="1006"/>
      <c r="BI115" s="1006"/>
      <c r="BJ115" s="1006"/>
      <c r="BK115" s="1006"/>
      <c r="BL115" s="1006"/>
      <c r="BM115" s="1006"/>
      <c r="BN115" s="1006"/>
      <c r="BO115" s="1006"/>
      <c r="BP115" s="1007"/>
      <c r="BQ115" s="975" t="s">
        <v>409</v>
      </c>
      <c r="BR115" s="976"/>
      <c r="BS115" s="976"/>
      <c r="BT115" s="976"/>
      <c r="BU115" s="976"/>
      <c r="BV115" s="976" t="s">
        <v>434</v>
      </c>
      <c r="BW115" s="976"/>
      <c r="BX115" s="976"/>
      <c r="BY115" s="976"/>
      <c r="BZ115" s="976"/>
      <c r="CA115" s="976" t="s">
        <v>434</v>
      </c>
      <c r="CB115" s="976"/>
      <c r="CC115" s="976"/>
      <c r="CD115" s="976"/>
      <c r="CE115" s="976"/>
      <c r="CF115" s="970" t="s">
        <v>434</v>
      </c>
      <c r="CG115" s="971"/>
      <c r="CH115" s="971"/>
      <c r="CI115" s="971"/>
      <c r="CJ115" s="971"/>
      <c r="CK115" s="1001"/>
      <c r="CL115" s="1002"/>
      <c r="CM115" s="1005" t="s">
        <v>452</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409</v>
      </c>
      <c r="DH115" s="1015"/>
      <c r="DI115" s="1015"/>
      <c r="DJ115" s="1015"/>
      <c r="DK115" s="1016"/>
      <c r="DL115" s="1017" t="s">
        <v>434</v>
      </c>
      <c r="DM115" s="1015"/>
      <c r="DN115" s="1015"/>
      <c r="DO115" s="1015"/>
      <c r="DP115" s="1016"/>
      <c r="DQ115" s="1017" t="s">
        <v>434</v>
      </c>
      <c r="DR115" s="1015"/>
      <c r="DS115" s="1015"/>
      <c r="DT115" s="1015"/>
      <c r="DU115" s="1016"/>
      <c r="DV115" s="1018" t="s">
        <v>443</v>
      </c>
      <c r="DW115" s="1019"/>
      <c r="DX115" s="1019"/>
      <c r="DY115" s="1019"/>
      <c r="DZ115" s="1020"/>
    </row>
    <row r="116" spans="1:130" s="247" customFormat="1" ht="26.25" customHeight="1">
      <c r="A116" s="1012"/>
      <c r="B116" s="1013"/>
      <c r="C116" s="1021" t="s">
        <v>453</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436</v>
      </c>
      <c r="AB116" s="1015"/>
      <c r="AC116" s="1015"/>
      <c r="AD116" s="1015"/>
      <c r="AE116" s="1016"/>
      <c r="AF116" s="1017" t="s">
        <v>434</v>
      </c>
      <c r="AG116" s="1015"/>
      <c r="AH116" s="1015"/>
      <c r="AI116" s="1015"/>
      <c r="AJ116" s="1016"/>
      <c r="AK116" s="1017" t="s">
        <v>409</v>
      </c>
      <c r="AL116" s="1015"/>
      <c r="AM116" s="1015"/>
      <c r="AN116" s="1015"/>
      <c r="AO116" s="1016"/>
      <c r="AP116" s="1018" t="s">
        <v>434</v>
      </c>
      <c r="AQ116" s="1019"/>
      <c r="AR116" s="1019"/>
      <c r="AS116" s="1019"/>
      <c r="AT116" s="1020"/>
      <c r="AU116" s="956"/>
      <c r="AV116" s="957"/>
      <c r="AW116" s="957"/>
      <c r="AX116" s="957"/>
      <c r="AY116" s="957"/>
      <c r="AZ116" s="1023" t="s">
        <v>454</v>
      </c>
      <c r="BA116" s="1024"/>
      <c r="BB116" s="1024"/>
      <c r="BC116" s="1024"/>
      <c r="BD116" s="1024"/>
      <c r="BE116" s="1024"/>
      <c r="BF116" s="1024"/>
      <c r="BG116" s="1024"/>
      <c r="BH116" s="1024"/>
      <c r="BI116" s="1024"/>
      <c r="BJ116" s="1024"/>
      <c r="BK116" s="1024"/>
      <c r="BL116" s="1024"/>
      <c r="BM116" s="1024"/>
      <c r="BN116" s="1024"/>
      <c r="BO116" s="1024"/>
      <c r="BP116" s="1025"/>
      <c r="BQ116" s="975" t="s">
        <v>434</v>
      </c>
      <c r="BR116" s="976"/>
      <c r="BS116" s="976"/>
      <c r="BT116" s="976"/>
      <c r="BU116" s="976"/>
      <c r="BV116" s="976" t="s">
        <v>436</v>
      </c>
      <c r="BW116" s="976"/>
      <c r="BX116" s="976"/>
      <c r="BY116" s="976"/>
      <c r="BZ116" s="976"/>
      <c r="CA116" s="976" t="s">
        <v>436</v>
      </c>
      <c r="CB116" s="976"/>
      <c r="CC116" s="976"/>
      <c r="CD116" s="976"/>
      <c r="CE116" s="976"/>
      <c r="CF116" s="970" t="s">
        <v>409</v>
      </c>
      <c r="CG116" s="971"/>
      <c r="CH116" s="971"/>
      <c r="CI116" s="971"/>
      <c r="CJ116" s="971"/>
      <c r="CK116" s="1001"/>
      <c r="CL116" s="1002"/>
      <c r="CM116" s="972" t="s">
        <v>455</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434</v>
      </c>
      <c r="DH116" s="1015"/>
      <c r="DI116" s="1015"/>
      <c r="DJ116" s="1015"/>
      <c r="DK116" s="1016"/>
      <c r="DL116" s="1017" t="s">
        <v>125</v>
      </c>
      <c r="DM116" s="1015"/>
      <c r="DN116" s="1015"/>
      <c r="DO116" s="1015"/>
      <c r="DP116" s="1016"/>
      <c r="DQ116" s="1017" t="s">
        <v>125</v>
      </c>
      <c r="DR116" s="1015"/>
      <c r="DS116" s="1015"/>
      <c r="DT116" s="1015"/>
      <c r="DU116" s="1016"/>
      <c r="DV116" s="1018" t="s">
        <v>409</v>
      </c>
      <c r="DW116" s="1019"/>
      <c r="DX116" s="1019"/>
      <c r="DY116" s="1019"/>
      <c r="DZ116" s="1020"/>
    </row>
    <row r="117" spans="1:130" s="247" customFormat="1" ht="26.25" customHeight="1">
      <c r="A117" s="960" t="s">
        <v>185</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456</v>
      </c>
      <c r="Z117" s="942"/>
      <c r="AA117" s="1032">
        <v>1705582</v>
      </c>
      <c r="AB117" s="1033"/>
      <c r="AC117" s="1033"/>
      <c r="AD117" s="1033"/>
      <c r="AE117" s="1034"/>
      <c r="AF117" s="1035">
        <v>1708629</v>
      </c>
      <c r="AG117" s="1033"/>
      <c r="AH117" s="1033"/>
      <c r="AI117" s="1033"/>
      <c r="AJ117" s="1034"/>
      <c r="AK117" s="1035">
        <v>1942352</v>
      </c>
      <c r="AL117" s="1033"/>
      <c r="AM117" s="1033"/>
      <c r="AN117" s="1033"/>
      <c r="AO117" s="1034"/>
      <c r="AP117" s="1036"/>
      <c r="AQ117" s="1037"/>
      <c r="AR117" s="1037"/>
      <c r="AS117" s="1037"/>
      <c r="AT117" s="1038"/>
      <c r="AU117" s="956"/>
      <c r="AV117" s="957"/>
      <c r="AW117" s="957"/>
      <c r="AX117" s="957"/>
      <c r="AY117" s="957"/>
      <c r="AZ117" s="1023" t="s">
        <v>457</v>
      </c>
      <c r="BA117" s="1024"/>
      <c r="BB117" s="1024"/>
      <c r="BC117" s="1024"/>
      <c r="BD117" s="1024"/>
      <c r="BE117" s="1024"/>
      <c r="BF117" s="1024"/>
      <c r="BG117" s="1024"/>
      <c r="BH117" s="1024"/>
      <c r="BI117" s="1024"/>
      <c r="BJ117" s="1024"/>
      <c r="BK117" s="1024"/>
      <c r="BL117" s="1024"/>
      <c r="BM117" s="1024"/>
      <c r="BN117" s="1024"/>
      <c r="BO117" s="1024"/>
      <c r="BP117" s="1025"/>
      <c r="BQ117" s="975" t="s">
        <v>125</v>
      </c>
      <c r="BR117" s="976"/>
      <c r="BS117" s="976"/>
      <c r="BT117" s="976"/>
      <c r="BU117" s="976"/>
      <c r="BV117" s="976" t="s">
        <v>125</v>
      </c>
      <c r="BW117" s="976"/>
      <c r="BX117" s="976"/>
      <c r="BY117" s="976"/>
      <c r="BZ117" s="976"/>
      <c r="CA117" s="976" t="s">
        <v>125</v>
      </c>
      <c r="CB117" s="976"/>
      <c r="CC117" s="976"/>
      <c r="CD117" s="976"/>
      <c r="CE117" s="976"/>
      <c r="CF117" s="970" t="s">
        <v>434</v>
      </c>
      <c r="CG117" s="971"/>
      <c r="CH117" s="971"/>
      <c r="CI117" s="971"/>
      <c r="CJ117" s="971"/>
      <c r="CK117" s="1001"/>
      <c r="CL117" s="1002"/>
      <c r="CM117" s="972" t="s">
        <v>458</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125</v>
      </c>
      <c r="DH117" s="1015"/>
      <c r="DI117" s="1015"/>
      <c r="DJ117" s="1015"/>
      <c r="DK117" s="1016"/>
      <c r="DL117" s="1017" t="s">
        <v>125</v>
      </c>
      <c r="DM117" s="1015"/>
      <c r="DN117" s="1015"/>
      <c r="DO117" s="1015"/>
      <c r="DP117" s="1016"/>
      <c r="DQ117" s="1017" t="s">
        <v>434</v>
      </c>
      <c r="DR117" s="1015"/>
      <c r="DS117" s="1015"/>
      <c r="DT117" s="1015"/>
      <c r="DU117" s="1016"/>
      <c r="DV117" s="1018" t="s">
        <v>125</v>
      </c>
      <c r="DW117" s="1019"/>
      <c r="DX117" s="1019"/>
      <c r="DY117" s="1019"/>
      <c r="DZ117" s="1020"/>
    </row>
    <row r="118" spans="1:130" s="247" customFormat="1" ht="26.25" customHeight="1">
      <c r="A118" s="960" t="s">
        <v>429</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427</v>
      </c>
      <c r="AB118" s="941"/>
      <c r="AC118" s="941"/>
      <c r="AD118" s="941"/>
      <c r="AE118" s="942"/>
      <c r="AF118" s="940" t="s">
        <v>303</v>
      </c>
      <c r="AG118" s="941"/>
      <c r="AH118" s="941"/>
      <c r="AI118" s="941"/>
      <c r="AJ118" s="942"/>
      <c r="AK118" s="940" t="s">
        <v>302</v>
      </c>
      <c r="AL118" s="941"/>
      <c r="AM118" s="941"/>
      <c r="AN118" s="941"/>
      <c r="AO118" s="942"/>
      <c r="AP118" s="1027" t="s">
        <v>428</v>
      </c>
      <c r="AQ118" s="1028"/>
      <c r="AR118" s="1028"/>
      <c r="AS118" s="1028"/>
      <c r="AT118" s="1029"/>
      <c r="AU118" s="956"/>
      <c r="AV118" s="957"/>
      <c r="AW118" s="957"/>
      <c r="AX118" s="957"/>
      <c r="AY118" s="957"/>
      <c r="AZ118" s="1030" t="s">
        <v>459</v>
      </c>
      <c r="BA118" s="1021"/>
      <c r="BB118" s="1021"/>
      <c r="BC118" s="1021"/>
      <c r="BD118" s="1021"/>
      <c r="BE118" s="1021"/>
      <c r="BF118" s="1021"/>
      <c r="BG118" s="1021"/>
      <c r="BH118" s="1021"/>
      <c r="BI118" s="1021"/>
      <c r="BJ118" s="1021"/>
      <c r="BK118" s="1021"/>
      <c r="BL118" s="1021"/>
      <c r="BM118" s="1021"/>
      <c r="BN118" s="1021"/>
      <c r="BO118" s="1021"/>
      <c r="BP118" s="1022"/>
      <c r="BQ118" s="1053" t="s">
        <v>434</v>
      </c>
      <c r="BR118" s="1054"/>
      <c r="BS118" s="1054"/>
      <c r="BT118" s="1054"/>
      <c r="BU118" s="1054"/>
      <c r="BV118" s="1054" t="s">
        <v>409</v>
      </c>
      <c r="BW118" s="1054"/>
      <c r="BX118" s="1054"/>
      <c r="BY118" s="1054"/>
      <c r="BZ118" s="1054"/>
      <c r="CA118" s="1054" t="s">
        <v>409</v>
      </c>
      <c r="CB118" s="1054"/>
      <c r="CC118" s="1054"/>
      <c r="CD118" s="1054"/>
      <c r="CE118" s="1054"/>
      <c r="CF118" s="970" t="s">
        <v>125</v>
      </c>
      <c r="CG118" s="971"/>
      <c r="CH118" s="971"/>
      <c r="CI118" s="971"/>
      <c r="CJ118" s="971"/>
      <c r="CK118" s="1001"/>
      <c r="CL118" s="1002"/>
      <c r="CM118" s="972" t="s">
        <v>460</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125</v>
      </c>
      <c r="DH118" s="1015"/>
      <c r="DI118" s="1015"/>
      <c r="DJ118" s="1015"/>
      <c r="DK118" s="1016"/>
      <c r="DL118" s="1017" t="s">
        <v>125</v>
      </c>
      <c r="DM118" s="1015"/>
      <c r="DN118" s="1015"/>
      <c r="DO118" s="1015"/>
      <c r="DP118" s="1016"/>
      <c r="DQ118" s="1017" t="s">
        <v>125</v>
      </c>
      <c r="DR118" s="1015"/>
      <c r="DS118" s="1015"/>
      <c r="DT118" s="1015"/>
      <c r="DU118" s="1016"/>
      <c r="DV118" s="1018" t="s">
        <v>434</v>
      </c>
      <c r="DW118" s="1019"/>
      <c r="DX118" s="1019"/>
      <c r="DY118" s="1019"/>
      <c r="DZ118" s="1020"/>
    </row>
    <row r="119" spans="1:130" s="247" customFormat="1" ht="26.25" customHeight="1">
      <c r="A119" s="1114" t="s">
        <v>432</v>
      </c>
      <c r="B119" s="1000"/>
      <c r="C119" s="979" t="s">
        <v>433</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434</v>
      </c>
      <c r="AB119" s="948"/>
      <c r="AC119" s="948"/>
      <c r="AD119" s="948"/>
      <c r="AE119" s="949"/>
      <c r="AF119" s="950" t="s">
        <v>409</v>
      </c>
      <c r="AG119" s="948"/>
      <c r="AH119" s="948"/>
      <c r="AI119" s="948"/>
      <c r="AJ119" s="949"/>
      <c r="AK119" s="950" t="s">
        <v>125</v>
      </c>
      <c r="AL119" s="948"/>
      <c r="AM119" s="948"/>
      <c r="AN119" s="948"/>
      <c r="AO119" s="949"/>
      <c r="AP119" s="951" t="s">
        <v>409</v>
      </c>
      <c r="AQ119" s="952"/>
      <c r="AR119" s="952"/>
      <c r="AS119" s="952"/>
      <c r="AT119" s="953"/>
      <c r="AU119" s="958"/>
      <c r="AV119" s="959"/>
      <c r="AW119" s="959"/>
      <c r="AX119" s="959"/>
      <c r="AY119" s="959"/>
      <c r="AZ119" s="278" t="s">
        <v>185</v>
      </c>
      <c r="BA119" s="278"/>
      <c r="BB119" s="278"/>
      <c r="BC119" s="278"/>
      <c r="BD119" s="278"/>
      <c r="BE119" s="278"/>
      <c r="BF119" s="278"/>
      <c r="BG119" s="278"/>
      <c r="BH119" s="278"/>
      <c r="BI119" s="278"/>
      <c r="BJ119" s="278"/>
      <c r="BK119" s="278"/>
      <c r="BL119" s="278"/>
      <c r="BM119" s="278"/>
      <c r="BN119" s="278"/>
      <c r="BO119" s="1031" t="s">
        <v>461</v>
      </c>
      <c r="BP119" s="1062"/>
      <c r="BQ119" s="1053">
        <v>20719084</v>
      </c>
      <c r="BR119" s="1054"/>
      <c r="BS119" s="1054"/>
      <c r="BT119" s="1054"/>
      <c r="BU119" s="1054"/>
      <c r="BV119" s="1054">
        <v>20234008</v>
      </c>
      <c r="BW119" s="1054"/>
      <c r="BX119" s="1054"/>
      <c r="BY119" s="1054"/>
      <c r="BZ119" s="1054"/>
      <c r="CA119" s="1054">
        <v>20746398</v>
      </c>
      <c r="CB119" s="1054"/>
      <c r="CC119" s="1054"/>
      <c r="CD119" s="1054"/>
      <c r="CE119" s="1054"/>
      <c r="CF119" s="1055"/>
      <c r="CG119" s="1056"/>
      <c r="CH119" s="1056"/>
      <c r="CI119" s="1056"/>
      <c r="CJ119" s="1057"/>
      <c r="CK119" s="1003"/>
      <c r="CL119" s="1004"/>
      <c r="CM119" s="1058" t="s">
        <v>462</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1609863</v>
      </c>
      <c r="DH119" s="1040"/>
      <c r="DI119" s="1040"/>
      <c r="DJ119" s="1040"/>
      <c r="DK119" s="1041"/>
      <c r="DL119" s="1039">
        <v>1523225</v>
      </c>
      <c r="DM119" s="1040"/>
      <c r="DN119" s="1040"/>
      <c r="DO119" s="1040"/>
      <c r="DP119" s="1041"/>
      <c r="DQ119" s="1039">
        <v>1435635</v>
      </c>
      <c r="DR119" s="1040"/>
      <c r="DS119" s="1040"/>
      <c r="DT119" s="1040"/>
      <c r="DU119" s="1041"/>
      <c r="DV119" s="1042">
        <v>25.5</v>
      </c>
      <c r="DW119" s="1043"/>
      <c r="DX119" s="1043"/>
      <c r="DY119" s="1043"/>
      <c r="DZ119" s="1044"/>
    </row>
    <row r="120" spans="1:130" s="247" customFormat="1" ht="26.25" customHeight="1">
      <c r="A120" s="1115"/>
      <c r="B120" s="1002"/>
      <c r="C120" s="972" t="s">
        <v>438</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125</v>
      </c>
      <c r="AB120" s="1015"/>
      <c r="AC120" s="1015"/>
      <c r="AD120" s="1015"/>
      <c r="AE120" s="1016"/>
      <c r="AF120" s="1017" t="s">
        <v>125</v>
      </c>
      <c r="AG120" s="1015"/>
      <c r="AH120" s="1015"/>
      <c r="AI120" s="1015"/>
      <c r="AJ120" s="1016"/>
      <c r="AK120" s="1017" t="s">
        <v>125</v>
      </c>
      <c r="AL120" s="1015"/>
      <c r="AM120" s="1015"/>
      <c r="AN120" s="1015"/>
      <c r="AO120" s="1016"/>
      <c r="AP120" s="1018" t="s">
        <v>409</v>
      </c>
      <c r="AQ120" s="1019"/>
      <c r="AR120" s="1019"/>
      <c r="AS120" s="1019"/>
      <c r="AT120" s="1020"/>
      <c r="AU120" s="1045" t="s">
        <v>463</v>
      </c>
      <c r="AV120" s="1046"/>
      <c r="AW120" s="1046"/>
      <c r="AX120" s="1046"/>
      <c r="AY120" s="1047"/>
      <c r="AZ120" s="996" t="s">
        <v>464</v>
      </c>
      <c r="BA120" s="945"/>
      <c r="BB120" s="945"/>
      <c r="BC120" s="945"/>
      <c r="BD120" s="945"/>
      <c r="BE120" s="945"/>
      <c r="BF120" s="945"/>
      <c r="BG120" s="945"/>
      <c r="BH120" s="945"/>
      <c r="BI120" s="945"/>
      <c r="BJ120" s="945"/>
      <c r="BK120" s="945"/>
      <c r="BL120" s="945"/>
      <c r="BM120" s="945"/>
      <c r="BN120" s="945"/>
      <c r="BO120" s="945"/>
      <c r="BP120" s="946"/>
      <c r="BQ120" s="982">
        <v>2336312</v>
      </c>
      <c r="BR120" s="983"/>
      <c r="BS120" s="983"/>
      <c r="BT120" s="983"/>
      <c r="BU120" s="983"/>
      <c r="BV120" s="983">
        <v>2211043</v>
      </c>
      <c r="BW120" s="983"/>
      <c r="BX120" s="983"/>
      <c r="BY120" s="983"/>
      <c r="BZ120" s="983"/>
      <c r="CA120" s="983">
        <v>1608332</v>
      </c>
      <c r="CB120" s="983"/>
      <c r="CC120" s="983"/>
      <c r="CD120" s="983"/>
      <c r="CE120" s="983"/>
      <c r="CF120" s="997">
        <v>28.6</v>
      </c>
      <c r="CG120" s="998"/>
      <c r="CH120" s="998"/>
      <c r="CI120" s="998"/>
      <c r="CJ120" s="998"/>
      <c r="CK120" s="1063" t="s">
        <v>465</v>
      </c>
      <c r="CL120" s="1064"/>
      <c r="CM120" s="1064"/>
      <c r="CN120" s="1064"/>
      <c r="CO120" s="1065"/>
      <c r="CP120" s="1071" t="s">
        <v>404</v>
      </c>
      <c r="CQ120" s="1072"/>
      <c r="CR120" s="1072"/>
      <c r="CS120" s="1072"/>
      <c r="CT120" s="1072"/>
      <c r="CU120" s="1072"/>
      <c r="CV120" s="1072"/>
      <c r="CW120" s="1072"/>
      <c r="CX120" s="1072"/>
      <c r="CY120" s="1072"/>
      <c r="CZ120" s="1072"/>
      <c r="DA120" s="1072"/>
      <c r="DB120" s="1072"/>
      <c r="DC120" s="1072"/>
      <c r="DD120" s="1072"/>
      <c r="DE120" s="1072"/>
      <c r="DF120" s="1073"/>
      <c r="DG120" s="982">
        <v>5049117</v>
      </c>
      <c r="DH120" s="983"/>
      <c r="DI120" s="983"/>
      <c r="DJ120" s="983"/>
      <c r="DK120" s="983"/>
      <c r="DL120" s="983">
        <v>4475799</v>
      </c>
      <c r="DM120" s="983"/>
      <c r="DN120" s="983"/>
      <c r="DO120" s="983"/>
      <c r="DP120" s="983"/>
      <c r="DQ120" s="983">
        <v>4774743</v>
      </c>
      <c r="DR120" s="983"/>
      <c r="DS120" s="983"/>
      <c r="DT120" s="983"/>
      <c r="DU120" s="983"/>
      <c r="DV120" s="984">
        <v>84.9</v>
      </c>
      <c r="DW120" s="984"/>
      <c r="DX120" s="984"/>
      <c r="DY120" s="984"/>
      <c r="DZ120" s="985"/>
    </row>
    <row r="121" spans="1:130" s="247" customFormat="1" ht="26.25" customHeight="1">
      <c r="A121" s="1115"/>
      <c r="B121" s="1002"/>
      <c r="C121" s="1023" t="s">
        <v>466</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125</v>
      </c>
      <c r="AB121" s="1015"/>
      <c r="AC121" s="1015"/>
      <c r="AD121" s="1015"/>
      <c r="AE121" s="1016"/>
      <c r="AF121" s="1017" t="s">
        <v>409</v>
      </c>
      <c r="AG121" s="1015"/>
      <c r="AH121" s="1015"/>
      <c r="AI121" s="1015"/>
      <c r="AJ121" s="1016"/>
      <c r="AK121" s="1017" t="s">
        <v>409</v>
      </c>
      <c r="AL121" s="1015"/>
      <c r="AM121" s="1015"/>
      <c r="AN121" s="1015"/>
      <c r="AO121" s="1016"/>
      <c r="AP121" s="1018" t="s">
        <v>409</v>
      </c>
      <c r="AQ121" s="1019"/>
      <c r="AR121" s="1019"/>
      <c r="AS121" s="1019"/>
      <c r="AT121" s="1020"/>
      <c r="AU121" s="1048"/>
      <c r="AV121" s="1049"/>
      <c r="AW121" s="1049"/>
      <c r="AX121" s="1049"/>
      <c r="AY121" s="1050"/>
      <c r="AZ121" s="1005" t="s">
        <v>467</v>
      </c>
      <c r="BA121" s="1006"/>
      <c r="BB121" s="1006"/>
      <c r="BC121" s="1006"/>
      <c r="BD121" s="1006"/>
      <c r="BE121" s="1006"/>
      <c r="BF121" s="1006"/>
      <c r="BG121" s="1006"/>
      <c r="BH121" s="1006"/>
      <c r="BI121" s="1006"/>
      <c r="BJ121" s="1006"/>
      <c r="BK121" s="1006"/>
      <c r="BL121" s="1006"/>
      <c r="BM121" s="1006"/>
      <c r="BN121" s="1006"/>
      <c r="BO121" s="1006"/>
      <c r="BP121" s="1007"/>
      <c r="BQ121" s="975">
        <v>219320</v>
      </c>
      <c r="BR121" s="976"/>
      <c r="BS121" s="976"/>
      <c r="BT121" s="976"/>
      <c r="BU121" s="976"/>
      <c r="BV121" s="976">
        <v>176102</v>
      </c>
      <c r="BW121" s="976"/>
      <c r="BX121" s="976"/>
      <c r="BY121" s="976"/>
      <c r="BZ121" s="976"/>
      <c r="CA121" s="976">
        <v>132563</v>
      </c>
      <c r="CB121" s="976"/>
      <c r="CC121" s="976"/>
      <c r="CD121" s="976"/>
      <c r="CE121" s="976"/>
      <c r="CF121" s="970">
        <v>2.4</v>
      </c>
      <c r="CG121" s="971"/>
      <c r="CH121" s="971"/>
      <c r="CI121" s="971"/>
      <c r="CJ121" s="971"/>
      <c r="CK121" s="1066"/>
      <c r="CL121" s="1067"/>
      <c r="CM121" s="1067"/>
      <c r="CN121" s="1067"/>
      <c r="CO121" s="1068"/>
      <c r="CP121" s="1076" t="s">
        <v>468</v>
      </c>
      <c r="CQ121" s="1077"/>
      <c r="CR121" s="1077"/>
      <c r="CS121" s="1077"/>
      <c r="CT121" s="1077"/>
      <c r="CU121" s="1077"/>
      <c r="CV121" s="1077"/>
      <c r="CW121" s="1077"/>
      <c r="CX121" s="1077"/>
      <c r="CY121" s="1077"/>
      <c r="CZ121" s="1077"/>
      <c r="DA121" s="1077"/>
      <c r="DB121" s="1077"/>
      <c r="DC121" s="1077"/>
      <c r="DD121" s="1077"/>
      <c r="DE121" s="1077"/>
      <c r="DF121" s="1078"/>
      <c r="DG121" s="975" t="s">
        <v>436</v>
      </c>
      <c r="DH121" s="976"/>
      <c r="DI121" s="976"/>
      <c r="DJ121" s="976"/>
      <c r="DK121" s="976"/>
      <c r="DL121" s="976" t="s">
        <v>125</v>
      </c>
      <c r="DM121" s="976"/>
      <c r="DN121" s="976"/>
      <c r="DO121" s="976"/>
      <c r="DP121" s="976"/>
      <c r="DQ121" s="976" t="s">
        <v>125</v>
      </c>
      <c r="DR121" s="976"/>
      <c r="DS121" s="976"/>
      <c r="DT121" s="976"/>
      <c r="DU121" s="976"/>
      <c r="DV121" s="977" t="s">
        <v>409</v>
      </c>
      <c r="DW121" s="977"/>
      <c r="DX121" s="977"/>
      <c r="DY121" s="977"/>
      <c r="DZ121" s="978"/>
    </row>
    <row r="122" spans="1:130" s="247" customFormat="1" ht="26.25" customHeight="1">
      <c r="A122" s="1115"/>
      <c r="B122" s="1002"/>
      <c r="C122" s="972" t="s">
        <v>449</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125</v>
      </c>
      <c r="AB122" s="1015"/>
      <c r="AC122" s="1015"/>
      <c r="AD122" s="1015"/>
      <c r="AE122" s="1016"/>
      <c r="AF122" s="1017" t="s">
        <v>436</v>
      </c>
      <c r="AG122" s="1015"/>
      <c r="AH122" s="1015"/>
      <c r="AI122" s="1015"/>
      <c r="AJ122" s="1016"/>
      <c r="AK122" s="1017" t="s">
        <v>125</v>
      </c>
      <c r="AL122" s="1015"/>
      <c r="AM122" s="1015"/>
      <c r="AN122" s="1015"/>
      <c r="AO122" s="1016"/>
      <c r="AP122" s="1018" t="s">
        <v>409</v>
      </c>
      <c r="AQ122" s="1019"/>
      <c r="AR122" s="1019"/>
      <c r="AS122" s="1019"/>
      <c r="AT122" s="1020"/>
      <c r="AU122" s="1048"/>
      <c r="AV122" s="1049"/>
      <c r="AW122" s="1049"/>
      <c r="AX122" s="1049"/>
      <c r="AY122" s="1050"/>
      <c r="AZ122" s="1030" t="s">
        <v>469</v>
      </c>
      <c r="BA122" s="1021"/>
      <c r="BB122" s="1021"/>
      <c r="BC122" s="1021"/>
      <c r="BD122" s="1021"/>
      <c r="BE122" s="1021"/>
      <c r="BF122" s="1021"/>
      <c r="BG122" s="1021"/>
      <c r="BH122" s="1021"/>
      <c r="BI122" s="1021"/>
      <c r="BJ122" s="1021"/>
      <c r="BK122" s="1021"/>
      <c r="BL122" s="1021"/>
      <c r="BM122" s="1021"/>
      <c r="BN122" s="1021"/>
      <c r="BO122" s="1021"/>
      <c r="BP122" s="1022"/>
      <c r="BQ122" s="1053">
        <v>11153346</v>
      </c>
      <c r="BR122" s="1054"/>
      <c r="BS122" s="1054"/>
      <c r="BT122" s="1054"/>
      <c r="BU122" s="1054"/>
      <c r="BV122" s="1054">
        <v>11180826</v>
      </c>
      <c r="BW122" s="1054"/>
      <c r="BX122" s="1054"/>
      <c r="BY122" s="1054"/>
      <c r="BZ122" s="1054"/>
      <c r="CA122" s="1054">
        <v>10913093</v>
      </c>
      <c r="CB122" s="1054"/>
      <c r="CC122" s="1054"/>
      <c r="CD122" s="1054"/>
      <c r="CE122" s="1054"/>
      <c r="CF122" s="1074">
        <v>194.1</v>
      </c>
      <c r="CG122" s="1075"/>
      <c r="CH122" s="1075"/>
      <c r="CI122" s="1075"/>
      <c r="CJ122" s="1075"/>
      <c r="CK122" s="1066"/>
      <c r="CL122" s="1067"/>
      <c r="CM122" s="1067"/>
      <c r="CN122" s="1067"/>
      <c r="CO122" s="1068"/>
      <c r="CP122" s="1076" t="s">
        <v>470</v>
      </c>
      <c r="CQ122" s="1077"/>
      <c r="CR122" s="1077"/>
      <c r="CS122" s="1077"/>
      <c r="CT122" s="1077"/>
      <c r="CU122" s="1077"/>
      <c r="CV122" s="1077"/>
      <c r="CW122" s="1077"/>
      <c r="CX122" s="1077"/>
      <c r="CY122" s="1077"/>
      <c r="CZ122" s="1077"/>
      <c r="DA122" s="1077"/>
      <c r="DB122" s="1077"/>
      <c r="DC122" s="1077"/>
      <c r="DD122" s="1077"/>
      <c r="DE122" s="1077"/>
      <c r="DF122" s="1078"/>
      <c r="DG122" s="975" t="s">
        <v>409</v>
      </c>
      <c r="DH122" s="976"/>
      <c r="DI122" s="976"/>
      <c r="DJ122" s="976"/>
      <c r="DK122" s="976"/>
      <c r="DL122" s="976" t="s">
        <v>409</v>
      </c>
      <c r="DM122" s="976"/>
      <c r="DN122" s="976"/>
      <c r="DO122" s="976"/>
      <c r="DP122" s="976"/>
      <c r="DQ122" s="976" t="s">
        <v>436</v>
      </c>
      <c r="DR122" s="976"/>
      <c r="DS122" s="976"/>
      <c r="DT122" s="976"/>
      <c r="DU122" s="976"/>
      <c r="DV122" s="977" t="s">
        <v>125</v>
      </c>
      <c r="DW122" s="977"/>
      <c r="DX122" s="977"/>
      <c r="DY122" s="977"/>
      <c r="DZ122" s="978"/>
    </row>
    <row r="123" spans="1:130" s="247" customFormat="1" ht="26.25" customHeight="1">
      <c r="A123" s="1115"/>
      <c r="B123" s="1002"/>
      <c r="C123" s="972" t="s">
        <v>455</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125</v>
      </c>
      <c r="AB123" s="1015"/>
      <c r="AC123" s="1015"/>
      <c r="AD123" s="1015"/>
      <c r="AE123" s="1016"/>
      <c r="AF123" s="1017" t="s">
        <v>125</v>
      </c>
      <c r="AG123" s="1015"/>
      <c r="AH123" s="1015"/>
      <c r="AI123" s="1015"/>
      <c r="AJ123" s="1016"/>
      <c r="AK123" s="1017" t="s">
        <v>409</v>
      </c>
      <c r="AL123" s="1015"/>
      <c r="AM123" s="1015"/>
      <c r="AN123" s="1015"/>
      <c r="AO123" s="1016"/>
      <c r="AP123" s="1018" t="s">
        <v>434</v>
      </c>
      <c r="AQ123" s="1019"/>
      <c r="AR123" s="1019"/>
      <c r="AS123" s="1019"/>
      <c r="AT123" s="1020"/>
      <c r="AU123" s="1051"/>
      <c r="AV123" s="1052"/>
      <c r="AW123" s="1052"/>
      <c r="AX123" s="1052"/>
      <c r="AY123" s="1052"/>
      <c r="AZ123" s="278" t="s">
        <v>185</v>
      </c>
      <c r="BA123" s="278"/>
      <c r="BB123" s="278"/>
      <c r="BC123" s="278"/>
      <c r="BD123" s="278"/>
      <c r="BE123" s="278"/>
      <c r="BF123" s="278"/>
      <c r="BG123" s="278"/>
      <c r="BH123" s="278"/>
      <c r="BI123" s="278"/>
      <c r="BJ123" s="278"/>
      <c r="BK123" s="278"/>
      <c r="BL123" s="278"/>
      <c r="BM123" s="278"/>
      <c r="BN123" s="278"/>
      <c r="BO123" s="1031" t="s">
        <v>471</v>
      </c>
      <c r="BP123" s="1062"/>
      <c r="BQ123" s="1121">
        <v>13708978</v>
      </c>
      <c r="BR123" s="1122"/>
      <c r="BS123" s="1122"/>
      <c r="BT123" s="1122"/>
      <c r="BU123" s="1122"/>
      <c r="BV123" s="1122">
        <v>13567971</v>
      </c>
      <c r="BW123" s="1122"/>
      <c r="BX123" s="1122"/>
      <c r="BY123" s="1122"/>
      <c r="BZ123" s="1122"/>
      <c r="CA123" s="1122">
        <v>12653988</v>
      </c>
      <c r="CB123" s="1122"/>
      <c r="CC123" s="1122"/>
      <c r="CD123" s="1122"/>
      <c r="CE123" s="1122"/>
      <c r="CF123" s="1055"/>
      <c r="CG123" s="1056"/>
      <c r="CH123" s="1056"/>
      <c r="CI123" s="1056"/>
      <c r="CJ123" s="1057"/>
      <c r="CK123" s="1066"/>
      <c r="CL123" s="1067"/>
      <c r="CM123" s="1067"/>
      <c r="CN123" s="1067"/>
      <c r="CO123" s="1068"/>
      <c r="CP123" s="1076" t="s">
        <v>472</v>
      </c>
      <c r="CQ123" s="1077"/>
      <c r="CR123" s="1077"/>
      <c r="CS123" s="1077"/>
      <c r="CT123" s="1077"/>
      <c r="CU123" s="1077"/>
      <c r="CV123" s="1077"/>
      <c r="CW123" s="1077"/>
      <c r="CX123" s="1077"/>
      <c r="CY123" s="1077"/>
      <c r="CZ123" s="1077"/>
      <c r="DA123" s="1077"/>
      <c r="DB123" s="1077"/>
      <c r="DC123" s="1077"/>
      <c r="DD123" s="1077"/>
      <c r="DE123" s="1077"/>
      <c r="DF123" s="1078"/>
      <c r="DG123" s="1014" t="s">
        <v>409</v>
      </c>
      <c r="DH123" s="1015"/>
      <c r="DI123" s="1015"/>
      <c r="DJ123" s="1015"/>
      <c r="DK123" s="1016"/>
      <c r="DL123" s="1017" t="s">
        <v>125</v>
      </c>
      <c r="DM123" s="1015"/>
      <c r="DN123" s="1015"/>
      <c r="DO123" s="1015"/>
      <c r="DP123" s="1016"/>
      <c r="DQ123" s="1017" t="s">
        <v>125</v>
      </c>
      <c r="DR123" s="1015"/>
      <c r="DS123" s="1015"/>
      <c r="DT123" s="1015"/>
      <c r="DU123" s="1016"/>
      <c r="DV123" s="1018" t="s">
        <v>409</v>
      </c>
      <c r="DW123" s="1019"/>
      <c r="DX123" s="1019"/>
      <c r="DY123" s="1019"/>
      <c r="DZ123" s="1020"/>
    </row>
    <row r="124" spans="1:130" s="247" customFormat="1" ht="26.25" customHeight="1" thickBot="1">
      <c r="A124" s="1115"/>
      <c r="B124" s="1002"/>
      <c r="C124" s="972" t="s">
        <v>458</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v>727</v>
      </c>
      <c r="AB124" s="1015"/>
      <c r="AC124" s="1015"/>
      <c r="AD124" s="1015"/>
      <c r="AE124" s="1016"/>
      <c r="AF124" s="1017">
        <v>858</v>
      </c>
      <c r="AG124" s="1015"/>
      <c r="AH124" s="1015"/>
      <c r="AI124" s="1015"/>
      <c r="AJ124" s="1016"/>
      <c r="AK124" s="1017">
        <v>1050</v>
      </c>
      <c r="AL124" s="1015"/>
      <c r="AM124" s="1015"/>
      <c r="AN124" s="1015"/>
      <c r="AO124" s="1016"/>
      <c r="AP124" s="1018">
        <v>0</v>
      </c>
      <c r="AQ124" s="1019"/>
      <c r="AR124" s="1019"/>
      <c r="AS124" s="1019"/>
      <c r="AT124" s="1020"/>
      <c r="AU124" s="1117" t="s">
        <v>473</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126.1</v>
      </c>
      <c r="BR124" s="1084"/>
      <c r="BS124" s="1084"/>
      <c r="BT124" s="1084"/>
      <c r="BU124" s="1084"/>
      <c r="BV124" s="1084">
        <v>119.1</v>
      </c>
      <c r="BW124" s="1084"/>
      <c r="BX124" s="1084"/>
      <c r="BY124" s="1084"/>
      <c r="BZ124" s="1084"/>
      <c r="CA124" s="1084">
        <v>143.9</v>
      </c>
      <c r="CB124" s="1084"/>
      <c r="CC124" s="1084"/>
      <c r="CD124" s="1084"/>
      <c r="CE124" s="1084"/>
      <c r="CF124" s="1085"/>
      <c r="CG124" s="1086"/>
      <c r="CH124" s="1086"/>
      <c r="CI124" s="1086"/>
      <c r="CJ124" s="1087"/>
      <c r="CK124" s="1069"/>
      <c r="CL124" s="1069"/>
      <c r="CM124" s="1069"/>
      <c r="CN124" s="1069"/>
      <c r="CO124" s="1070"/>
      <c r="CP124" s="1076" t="s">
        <v>474</v>
      </c>
      <c r="CQ124" s="1077"/>
      <c r="CR124" s="1077"/>
      <c r="CS124" s="1077"/>
      <c r="CT124" s="1077"/>
      <c r="CU124" s="1077"/>
      <c r="CV124" s="1077"/>
      <c r="CW124" s="1077"/>
      <c r="CX124" s="1077"/>
      <c r="CY124" s="1077"/>
      <c r="CZ124" s="1077"/>
      <c r="DA124" s="1077"/>
      <c r="DB124" s="1077"/>
      <c r="DC124" s="1077"/>
      <c r="DD124" s="1077"/>
      <c r="DE124" s="1077"/>
      <c r="DF124" s="1078"/>
      <c r="DG124" s="1061" t="s">
        <v>409</v>
      </c>
      <c r="DH124" s="1040"/>
      <c r="DI124" s="1040"/>
      <c r="DJ124" s="1040"/>
      <c r="DK124" s="1041"/>
      <c r="DL124" s="1039" t="s">
        <v>409</v>
      </c>
      <c r="DM124" s="1040"/>
      <c r="DN124" s="1040"/>
      <c r="DO124" s="1040"/>
      <c r="DP124" s="1041"/>
      <c r="DQ124" s="1039" t="s">
        <v>409</v>
      </c>
      <c r="DR124" s="1040"/>
      <c r="DS124" s="1040"/>
      <c r="DT124" s="1040"/>
      <c r="DU124" s="1041"/>
      <c r="DV124" s="1042" t="s">
        <v>409</v>
      </c>
      <c r="DW124" s="1043"/>
      <c r="DX124" s="1043"/>
      <c r="DY124" s="1043"/>
      <c r="DZ124" s="1044"/>
    </row>
    <row r="125" spans="1:130" s="247" customFormat="1" ht="26.25" customHeight="1">
      <c r="A125" s="1115"/>
      <c r="B125" s="1002"/>
      <c r="C125" s="972" t="s">
        <v>460</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436</v>
      </c>
      <c r="AB125" s="1015"/>
      <c r="AC125" s="1015"/>
      <c r="AD125" s="1015"/>
      <c r="AE125" s="1016"/>
      <c r="AF125" s="1017" t="s">
        <v>409</v>
      </c>
      <c r="AG125" s="1015"/>
      <c r="AH125" s="1015"/>
      <c r="AI125" s="1015"/>
      <c r="AJ125" s="1016"/>
      <c r="AK125" s="1017" t="s">
        <v>434</v>
      </c>
      <c r="AL125" s="1015"/>
      <c r="AM125" s="1015"/>
      <c r="AN125" s="1015"/>
      <c r="AO125" s="1016"/>
      <c r="AP125" s="1018" t="s">
        <v>436</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475</v>
      </c>
      <c r="CL125" s="1064"/>
      <c r="CM125" s="1064"/>
      <c r="CN125" s="1064"/>
      <c r="CO125" s="1065"/>
      <c r="CP125" s="996" t="s">
        <v>476</v>
      </c>
      <c r="CQ125" s="945"/>
      <c r="CR125" s="945"/>
      <c r="CS125" s="945"/>
      <c r="CT125" s="945"/>
      <c r="CU125" s="945"/>
      <c r="CV125" s="945"/>
      <c r="CW125" s="945"/>
      <c r="CX125" s="945"/>
      <c r="CY125" s="945"/>
      <c r="CZ125" s="945"/>
      <c r="DA125" s="945"/>
      <c r="DB125" s="945"/>
      <c r="DC125" s="945"/>
      <c r="DD125" s="945"/>
      <c r="DE125" s="945"/>
      <c r="DF125" s="946"/>
      <c r="DG125" s="982" t="s">
        <v>436</v>
      </c>
      <c r="DH125" s="983"/>
      <c r="DI125" s="983"/>
      <c r="DJ125" s="983"/>
      <c r="DK125" s="983"/>
      <c r="DL125" s="983" t="s">
        <v>436</v>
      </c>
      <c r="DM125" s="983"/>
      <c r="DN125" s="983"/>
      <c r="DO125" s="983"/>
      <c r="DP125" s="983"/>
      <c r="DQ125" s="983" t="s">
        <v>436</v>
      </c>
      <c r="DR125" s="983"/>
      <c r="DS125" s="983"/>
      <c r="DT125" s="983"/>
      <c r="DU125" s="983"/>
      <c r="DV125" s="984" t="s">
        <v>409</v>
      </c>
      <c r="DW125" s="984"/>
      <c r="DX125" s="984"/>
      <c r="DY125" s="984"/>
      <c r="DZ125" s="985"/>
    </row>
    <row r="126" spans="1:130" s="247" customFormat="1" ht="26.25" customHeight="1" thickBot="1">
      <c r="A126" s="1115"/>
      <c r="B126" s="1002"/>
      <c r="C126" s="972" t="s">
        <v>462</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104346</v>
      </c>
      <c r="AB126" s="1015"/>
      <c r="AC126" s="1015"/>
      <c r="AD126" s="1015"/>
      <c r="AE126" s="1016"/>
      <c r="AF126" s="1017">
        <v>104346</v>
      </c>
      <c r="AG126" s="1015"/>
      <c r="AH126" s="1015"/>
      <c r="AI126" s="1015"/>
      <c r="AJ126" s="1016"/>
      <c r="AK126" s="1017">
        <v>104346</v>
      </c>
      <c r="AL126" s="1015"/>
      <c r="AM126" s="1015"/>
      <c r="AN126" s="1015"/>
      <c r="AO126" s="1016"/>
      <c r="AP126" s="1018">
        <v>1.9</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477</v>
      </c>
      <c r="CQ126" s="1006"/>
      <c r="CR126" s="1006"/>
      <c r="CS126" s="1006"/>
      <c r="CT126" s="1006"/>
      <c r="CU126" s="1006"/>
      <c r="CV126" s="1006"/>
      <c r="CW126" s="1006"/>
      <c r="CX126" s="1006"/>
      <c r="CY126" s="1006"/>
      <c r="CZ126" s="1006"/>
      <c r="DA126" s="1006"/>
      <c r="DB126" s="1006"/>
      <c r="DC126" s="1006"/>
      <c r="DD126" s="1006"/>
      <c r="DE126" s="1006"/>
      <c r="DF126" s="1007"/>
      <c r="DG126" s="975" t="s">
        <v>434</v>
      </c>
      <c r="DH126" s="976"/>
      <c r="DI126" s="976"/>
      <c r="DJ126" s="976"/>
      <c r="DK126" s="976"/>
      <c r="DL126" s="976" t="s">
        <v>434</v>
      </c>
      <c r="DM126" s="976"/>
      <c r="DN126" s="976"/>
      <c r="DO126" s="976"/>
      <c r="DP126" s="976"/>
      <c r="DQ126" s="976" t="s">
        <v>434</v>
      </c>
      <c r="DR126" s="976"/>
      <c r="DS126" s="976"/>
      <c r="DT126" s="976"/>
      <c r="DU126" s="976"/>
      <c r="DV126" s="977" t="s">
        <v>434</v>
      </c>
      <c r="DW126" s="977"/>
      <c r="DX126" s="977"/>
      <c r="DY126" s="977"/>
      <c r="DZ126" s="978"/>
    </row>
    <row r="127" spans="1:130" s="247" customFormat="1" ht="26.25" customHeight="1">
      <c r="A127" s="1116"/>
      <c r="B127" s="1004"/>
      <c r="C127" s="1058" t="s">
        <v>478</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15052</v>
      </c>
      <c r="AB127" s="1015"/>
      <c r="AC127" s="1015"/>
      <c r="AD127" s="1015"/>
      <c r="AE127" s="1016"/>
      <c r="AF127" s="1017">
        <v>23107</v>
      </c>
      <c r="AG127" s="1015"/>
      <c r="AH127" s="1015"/>
      <c r="AI127" s="1015"/>
      <c r="AJ127" s="1016"/>
      <c r="AK127" s="1017">
        <v>32609</v>
      </c>
      <c r="AL127" s="1015"/>
      <c r="AM127" s="1015"/>
      <c r="AN127" s="1015"/>
      <c r="AO127" s="1016"/>
      <c r="AP127" s="1018">
        <v>0.6</v>
      </c>
      <c r="AQ127" s="1019"/>
      <c r="AR127" s="1019"/>
      <c r="AS127" s="1019"/>
      <c r="AT127" s="1020"/>
      <c r="AU127" s="283"/>
      <c r="AV127" s="283"/>
      <c r="AW127" s="283"/>
      <c r="AX127" s="1088" t="s">
        <v>479</v>
      </c>
      <c r="AY127" s="1089"/>
      <c r="AZ127" s="1089"/>
      <c r="BA127" s="1089"/>
      <c r="BB127" s="1089"/>
      <c r="BC127" s="1089"/>
      <c r="BD127" s="1089"/>
      <c r="BE127" s="1090"/>
      <c r="BF127" s="1091" t="s">
        <v>480</v>
      </c>
      <c r="BG127" s="1089"/>
      <c r="BH127" s="1089"/>
      <c r="BI127" s="1089"/>
      <c r="BJ127" s="1089"/>
      <c r="BK127" s="1089"/>
      <c r="BL127" s="1090"/>
      <c r="BM127" s="1091" t="s">
        <v>481</v>
      </c>
      <c r="BN127" s="1089"/>
      <c r="BO127" s="1089"/>
      <c r="BP127" s="1089"/>
      <c r="BQ127" s="1089"/>
      <c r="BR127" s="1089"/>
      <c r="BS127" s="1090"/>
      <c r="BT127" s="1091" t="s">
        <v>482</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483</v>
      </c>
      <c r="CQ127" s="1006"/>
      <c r="CR127" s="1006"/>
      <c r="CS127" s="1006"/>
      <c r="CT127" s="1006"/>
      <c r="CU127" s="1006"/>
      <c r="CV127" s="1006"/>
      <c r="CW127" s="1006"/>
      <c r="CX127" s="1006"/>
      <c r="CY127" s="1006"/>
      <c r="CZ127" s="1006"/>
      <c r="DA127" s="1006"/>
      <c r="DB127" s="1006"/>
      <c r="DC127" s="1006"/>
      <c r="DD127" s="1006"/>
      <c r="DE127" s="1006"/>
      <c r="DF127" s="1007"/>
      <c r="DG127" s="975" t="s">
        <v>409</v>
      </c>
      <c r="DH127" s="976"/>
      <c r="DI127" s="976"/>
      <c r="DJ127" s="976"/>
      <c r="DK127" s="976"/>
      <c r="DL127" s="976" t="s">
        <v>436</v>
      </c>
      <c r="DM127" s="976"/>
      <c r="DN127" s="976"/>
      <c r="DO127" s="976"/>
      <c r="DP127" s="976"/>
      <c r="DQ127" s="976" t="s">
        <v>409</v>
      </c>
      <c r="DR127" s="976"/>
      <c r="DS127" s="976"/>
      <c r="DT127" s="976"/>
      <c r="DU127" s="976"/>
      <c r="DV127" s="977" t="s">
        <v>436</v>
      </c>
      <c r="DW127" s="977"/>
      <c r="DX127" s="977"/>
      <c r="DY127" s="977"/>
      <c r="DZ127" s="978"/>
    </row>
    <row r="128" spans="1:130" s="247" customFormat="1" ht="26.25" customHeight="1" thickBot="1">
      <c r="A128" s="1099" t="s">
        <v>484</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485</v>
      </c>
      <c r="X128" s="1101"/>
      <c r="Y128" s="1101"/>
      <c r="Z128" s="1102"/>
      <c r="AA128" s="1103">
        <v>43176</v>
      </c>
      <c r="AB128" s="1104"/>
      <c r="AC128" s="1104"/>
      <c r="AD128" s="1104"/>
      <c r="AE128" s="1105"/>
      <c r="AF128" s="1106">
        <v>43176</v>
      </c>
      <c r="AG128" s="1104"/>
      <c r="AH128" s="1104"/>
      <c r="AI128" s="1104"/>
      <c r="AJ128" s="1105"/>
      <c r="AK128" s="1106">
        <v>43176</v>
      </c>
      <c r="AL128" s="1104"/>
      <c r="AM128" s="1104"/>
      <c r="AN128" s="1104"/>
      <c r="AO128" s="1105"/>
      <c r="AP128" s="1107"/>
      <c r="AQ128" s="1108"/>
      <c r="AR128" s="1108"/>
      <c r="AS128" s="1108"/>
      <c r="AT128" s="1109"/>
      <c r="AU128" s="283"/>
      <c r="AV128" s="283"/>
      <c r="AW128" s="283"/>
      <c r="AX128" s="944" t="s">
        <v>486</v>
      </c>
      <c r="AY128" s="945"/>
      <c r="AZ128" s="945"/>
      <c r="BA128" s="945"/>
      <c r="BB128" s="945"/>
      <c r="BC128" s="945"/>
      <c r="BD128" s="945"/>
      <c r="BE128" s="946"/>
      <c r="BF128" s="1110" t="s">
        <v>436</v>
      </c>
      <c r="BG128" s="1111"/>
      <c r="BH128" s="1111"/>
      <c r="BI128" s="1111"/>
      <c r="BJ128" s="1111"/>
      <c r="BK128" s="1111"/>
      <c r="BL128" s="1112"/>
      <c r="BM128" s="1110">
        <v>14.2</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487</v>
      </c>
      <c r="CQ128" s="1093"/>
      <c r="CR128" s="1093"/>
      <c r="CS128" s="1093"/>
      <c r="CT128" s="1093"/>
      <c r="CU128" s="1093"/>
      <c r="CV128" s="1093"/>
      <c r="CW128" s="1093"/>
      <c r="CX128" s="1093"/>
      <c r="CY128" s="1093"/>
      <c r="CZ128" s="1093"/>
      <c r="DA128" s="1093"/>
      <c r="DB128" s="1093"/>
      <c r="DC128" s="1093"/>
      <c r="DD128" s="1093"/>
      <c r="DE128" s="1093"/>
      <c r="DF128" s="1094"/>
      <c r="DG128" s="1095" t="s">
        <v>434</v>
      </c>
      <c r="DH128" s="1096"/>
      <c r="DI128" s="1096"/>
      <c r="DJ128" s="1096"/>
      <c r="DK128" s="1096"/>
      <c r="DL128" s="1096" t="s">
        <v>125</v>
      </c>
      <c r="DM128" s="1096"/>
      <c r="DN128" s="1096"/>
      <c r="DO128" s="1096"/>
      <c r="DP128" s="1096"/>
      <c r="DQ128" s="1096" t="s">
        <v>125</v>
      </c>
      <c r="DR128" s="1096"/>
      <c r="DS128" s="1096"/>
      <c r="DT128" s="1096"/>
      <c r="DU128" s="1096"/>
      <c r="DV128" s="1097" t="s">
        <v>125</v>
      </c>
      <c r="DW128" s="1097"/>
      <c r="DX128" s="1097"/>
      <c r="DY128" s="1097"/>
      <c r="DZ128" s="1098"/>
    </row>
    <row r="129" spans="1:131" s="247" customFormat="1" ht="26.25" customHeight="1">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488</v>
      </c>
      <c r="X129" s="1130"/>
      <c r="Y129" s="1130"/>
      <c r="Z129" s="1131"/>
      <c r="AA129" s="1014">
        <v>6540193</v>
      </c>
      <c r="AB129" s="1015"/>
      <c r="AC129" s="1015"/>
      <c r="AD129" s="1015"/>
      <c r="AE129" s="1016"/>
      <c r="AF129" s="1017">
        <v>6559646</v>
      </c>
      <c r="AG129" s="1015"/>
      <c r="AH129" s="1015"/>
      <c r="AI129" s="1015"/>
      <c r="AJ129" s="1016"/>
      <c r="AK129" s="1017">
        <v>6567344</v>
      </c>
      <c r="AL129" s="1015"/>
      <c r="AM129" s="1015"/>
      <c r="AN129" s="1015"/>
      <c r="AO129" s="1016"/>
      <c r="AP129" s="1132"/>
      <c r="AQ129" s="1133"/>
      <c r="AR129" s="1133"/>
      <c r="AS129" s="1133"/>
      <c r="AT129" s="1134"/>
      <c r="AU129" s="285"/>
      <c r="AV129" s="285"/>
      <c r="AW129" s="285"/>
      <c r="AX129" s="1123" t="s">
        <v>489</v>
      </c>
      <c r="AY129" s="1006"/>
      <c r="AZ129" s="1006"/>
      <c r="BA129" s="1006"/>
      <c r="BB129" s="1006"/>
      <c r="BC129" s="1006"/>
      <c r="BD129" s="1006"/>
      <c r="BE129" s="1007"/>
      <c r="BF129" s="1124" t="s">
        <v>434</v>
      </c>
      <c r="BG129" s="1125"/>
      <c r="BH129" s="1125"/>
      <c r="BI129" s="1125"/>
      <c r="BJ129" s="1125"/>
      <c r="BK129" s="1125"/>
      <c r="BL129" s="1126"/>
      <c r="BM129" s="1124">
        <v>19.2</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986" t="s">
        <v>490</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491</v>
      </c>
      <c r="X130" s="1130"/>
      <c r="Y130" s="1130"/>
      <c r="Z130" s="1131"/>
      <c r="AA130" s="1014">
        <v>984993</v>
      </c>
      <c r="AB130" s="1015"/>
      <c r="AC130" s="1015"/>
      <c r="AD130" s="1015"/>
      <c r="AE130" s="1016"/>
      <c r="AF130" s="1017">
        <v>963128</v>
      </c>
      <c r="AG130" s="1015"/>
      <c r="AH130" s="1015"/>
      <c r="AI130" s="1015"/>
      <c r="AJ130" s="1016"/>
      <c r="AK130" s="1017">
        <v>943909</v>
      </c>
      <c r="AL130" s="1015"/>
      <c r="AM130" s="1015"/>
      <c r="AN130" s="1015"/>
      <c r="AO130" s="1016"/>
      <c r="AP130" s="1132"/>
      <c r="AQ130" s="1133"/>
      <c r="AR130" s="1133"/>
      <c r="AS130" s="1133"/>
      <c r="AT130" s="1134"/>
      <c r="AU130" s="285"/>
      <c r="AV130" s="285"/>
      <c r="AW130" s="285"/>
      <c r="AX130" s="1123" t="s">
        <v>492</v>
      </c>
      <c r="AY130" s="1006"/>
      <c r="AZ130" s="1006"/>
      <c r="BA130" s="1006"/>
      <c r="BB130" s="1006"/>
      <c r="BC130" s="1006"/>
      <c r="BD130" s="1006"/>
      <c r="BE130" s="1007"/>
      <c r="BF130" s="1160">
        <v>13.9</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493</v>
      </c>
      <c r="X131" s="1168"/>
      <c r="Y131" s="1168"/>
      <c r="Z131" s="1169"/>
      <c r="AA131" s="1061">
        <v>5555200</v>
      </c>
      <c r="AB131" s="1040"/>
      <c r="AC131" s="1040"/>
      <c r="AD131" s="1040"/>
      <c r="AE131" s="1041"/>
      <c r="AF131" s="1039">
        <v>5596518</v>
      </c>
      <c r="AG131" s="1040"/>
      <c r="AH131" s="1040"/>
      <c r="AI131" s="1040"/>
      <c r="AJ131" s="1041"/>
      <c r="AK131" s="1039">
        <v>5623435</v>
      </c>
      <c r="AL131" s="1040"/>
      <c r="AM131" s="1040"/>
      <c r="AN131" s="1040"/>
      <c r="AO131" s="1041"/>
      <c r="AP131" s="1170"/>
      <c r="AQ131" s="1171"/>
      <c r="AR131" s="1171"/>
      <c r="AS131" s="1171"/>
      <c r="AT131" s="1172"/>
      <c r="AU131" s="285"/>
      <c r="AV131" s="285"/>
      <c r="AW131" s="285"/>
      <c r="AX131" s="1142" t="s">
        <v>494</v>
      </c>
      <c r="AY131" s="1093"/>
      <c r="AZ131" s="1093"/>
      <c r="BA131" s="1093"/>
      <c r="BB131" s="1093"/>
      <c r="BC131" s="1093"/>
      <c r="BD131" s="1093"/>
      <c r="BE131" s="1094"/>
      <c r="BF131" s="1143">
        <v>143.9</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49" t="s">
        <v>495</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496</v>
      </c>
      <c r="W132" s="1153"/>
      <c r="X132" s="1153"/>
      <c r="Y132" s="1153"/>
      <c r="Z132" s="1154"/>
      <c r="AA132" s="1155">
        <v>12.194214430000001</v>
      </c>
      <c r="AB132" s="1156"/>
      <c r="AC132" s="1156"/>
      <c r="AD132" s="1156"/>
      <c r="AE132" s="1157"/>
      <c r="AF132" s="1158">
        <v>12.549320850000001</v>
      </c>
      <c r="AG132" s="1156"/>
      <c r="AH132" s="1156"/>
      <c r="AI132" s="1156"/>
      <c r="AJ132" s="1157"/>
      <c r="AK132" s="1158">
        <v>16.987250679999999</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497</v>
      </c>
      <c r="W133" s="1136"/>
      <c r="X133" s="1136"/>
      <c r="Y133" s="1136"/>
      <c r="Z133" s="1137"/>
      <c r="AA133" s="1138">
        <v>13.6</v>
      </c>
      <c r="AB133" s="1139"/>
      <c r="AC133" s="1139"/>
      <c r="AD133" s="1139"/>
      <c r="AE133" s="1140"/>
      <c r="AF133" s="1138">
        <v>12.9</v>
      </c>
      <c r="AG133" s="1139"/>
      <c r="AH133" s="1139"/>
      <c r="AI133" s="1139"/>
      <c r="AJ133" s="1140"/>
      <c r="AK133" s="1138">
        <v>13.9</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zqa1VisfZiQuV8x6itGdOxnhk3UHv1gfeCAjVW72Kq9+zf+zcNu+8tT5GMRqUMd0d4I12rK+8dMQN/FRBziZrQ==" saltValue="e7/umDGtbrORfRR/uidat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9" scale="27"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498</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euBbVeC3+0yRhCuhmkRhUOMA01baOyR84qbRQJjmYCrGprzJGigUiP4VtizXVh+FAPrkKY10K4fBnY+Y72JJxg==" saltValue="cdiAJPEWqXabmpynCv23/g=="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horizontalDpi="0" verticalDpi="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WTjzr9UKzZIyjSxCFF4n2EidcmcmUNV48JvxekvRRLR19kFznUKRtfyVbwqAm17eeC4HHMUjj0D9FxToeBd1AQ==" saltValue="1uCSnvk3n9q/nnxHNkCNvw==" spinCount="100000" sheet="1" objects="1" scenarios="1"/>
  <dataConsolidate/>
  <phoneticPr fontId="2"/>
  <printOptions horizontalCentered="1"/>
  <pageMargins left="0" right="0" top="0.39370078740157483" bottom="0.39370078740157483" header="0.19685039370078741" footer="0.19685039370078741"/>
  <pageSetup paperSize="9" scale="49" orientation="landscape" horizontalDpi="0" verticalDpi="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500</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501</v>
      </c>
      <c r="AP7" s="304"/>
      <c r="AQ7" s="305" t="s">
        <v>502</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503</v>
      </c>
      <c r="AQ8" s="311" t="s">
        <v>504</v>
      </c>
      <c r="AR8" s="312" t="s">
        <v>505</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506</v>
      </c>
      <c r="AL9" s="1179"/>
      <c r="AM9" s="1179"/>
      <c r="AN9" s="1180"/>
      <c r="AO9" s="313">
        <v>1525402</v>
      </c>
      <c r="AP9" s="313">
        <v>55718</v>
      </c>
      <c r="AQ9" s="314">
        <v>56845</v>
      </c>
      <c r="AR9" s="315">
        <v>-2</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507</v>
      </c>
      <c r="AL10" s="1179"/>
      <c r="AM10" s="1179"/>
      <c r="AN10" s="1180"/>
      <c r="AO10" s="316">
        <v>5538</v>
      </c>
      <c r="AP10" s="316">
        <v>202</v>
      </c>
      <c r="AQ10" s="317">
        <v>5922</v>
      </c>
      <c r="AR10" s="318">
        <v>-96.6</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508</v>
      </c>
      <c r="AL11" s="1179"/>
      <c r="AM11" s="1179"/>
      <c r="AN11" s="1180"/>
      <c r="AO11" s="316">
        <v>212550</v>
      </c>
      <c r="AP11" s="316">
        <v>7764</v>
      </c>
      <c r="AQ11" s="317">
        <v>8264</v>
      </c>
      <c r="AR11" s="318">
        <v>-6.1</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509</v>
      </c>
      <c r="AL12" s="1179"/>
      <c r="AM12" s="1179"/>
      <c r="AN12" s="1180"/>
      <c r="AO12" s="316">
        <v>420</v>
      </c>
      <c r="AP12" s="316">
        <v>15</v>
      </c>
      <c r="AQ12" s="317">
        <v>284</v>
      </c>
      <c r="AR12" s="318">
        <v>-94.7</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510</v>
      </c>
      <c r="AL13" s="1179"/>
      <c r="AM13" s="1179"/>
      <c r="AN13" s="1180"/>
      <c r="AO13" s="316" t="s">
        <v>511</v>
      </c>
      <c r="AP13" s="316" t="s">
        <v>511</v>
      </c>
      <c r="AQ13" s="317">
        <v>20</v>
      </c>
      <c r="AR13" s="318" t="s">
        <v>511</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512</v>
      </c>
      <c r="AL14" s="1179"/>
      <c r="AM14" s="1179"/>
      <c r="AN14" s="1180"/>
      <c r="AO14" s="316">
        <v>37083</v>
      </c>
      <c r="AP14" s="316">
        <v>1355</v>
      </c>
      <c r="AQ14" s="317">
        <v>2517</v>
      </c>
      <c r="AR14" s="318">
        <v>-46.2</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513</v>
      </c>
      <c r="AL15" s="1179"/>
      <c r="AM15" s="1179"/>
      <c r="AN15" s="1180"/>
      <c r="AO15" s="316">
        <v>8984</v>
      </c>
      <c r="AP15" s="316">
        <v>328</v>
      </c>
      <c r="AQ15" s="317">
        <v>1185</v>
      </c>
      <c r="AR15" s="318">
        <v>-72.3</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514</v>
      </c>
      <c r="AL16" s="1182"/>
      <c r="AM16" s="1182"/>
      <c r="AN16" s="1183"/>
      <c r="AO16" s="316">
        <v>-116291</v>
      </c>
      <c r="AP16" s="316">
        <v>-4248</v>
      </c>
      <c r="AQ16" s="317">
        <v>-4726</v>
      </c>
      <c r="AR16" s="318">
        <v>-10.1</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185</v>
      </c>
      <c r="AL17" s="1182"/>
      <c r="AM17" s="1182"/>
      <c r="AN17" s="1183"/>
      <c r="AO17" s="316">
        <v>1673686</v>
      </c>
      <c r="AP17" s="316">
        <v>61135</v>
      </c>
      <c r="AQ17" s="317">
        <v>70311</v>
      </c>
      <c r="AR17" s="318">
        <v>-13.1</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519</v>
      </c>
      <c r="AL21" s="1174"/>
      <c r="AM21" s="1174"/>
      <c r="AN21" s="1175"/>
      <c r="AO21" s="328">
        <v>5.84</v>
      </c>
      <c r="AP21" s="329">
        <v>6.54</v>
      </c>
      <c r="AQ21" s="330">
        <v>-0.7</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520</v>
      </c>
      <c r="AL22" s="1174"/>
      <c r="AM22" s="1174"/>
      <c r="AN22" s="1175"/>
      <c r="AO22" s="333">
        <v>97.8</v>
      </c>
      <c r="AP22" s="334">
        <v>97.4</v>
      </c>
      <c r="AQ22" s="335">
        <v>0.4</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501</v>
      </c>
      <c r="AP30" s="304"/>
      <c r="AQ30" s="305" t="s">
        <v>502</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503</v>
      </c>
      <c r="AQ31" s="311" t="s">
        <v>504</v>
      </c>
      <c r="AR31" s="312" t="s">
        <v>505</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524</v>
      </c>
      <c r="AL32" s="1190"/>
      <c r="AM32" s="1190"/>
      <c r="AN32" s="1191"/>
      <c r="AO32" s="343">
        <v>1250926</v>
      </c>
      <c r="AP32" s="343">
        <v>45693</v>
      </c>
      <c r="AQ32" s="344">
        <v>31480</v>
      </c>
      <c r="AR32" s="345">
        <v>45.1</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525</v>
      </c>
      <c r="AL33" s="1190"/>
      <c r="AM33" s="1190"/>
      <c r="AN33" s="1191"/>
      <c r="AO33" s="343" t="s">
        <v>511</v>
      </c>
      <c r="AP33" s="343" t="s">
        <v>511</v>
      </c>
      <c r="AQ33" s="344" t="s">
        <v>511</v>
      </c>
      <c r="AR33" s="345" t="s">
        <v>511</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526</v>
      </c>
      <c r="AL34" s="1190"/>
      <c r="AM34" s="1190"/>
      <c r="AN34" s="1191"/>
      <c r="AO34" s="343" t="s">
        <v>511</v>
      </c>
      <c r="AP34" s="343" t="s">
        <v>511</v>
      </c>
      <c r="AQ34" s="344">
        <v>0</v>
      </c>
      <c r="AR34" s="345" t="s">
        <v>511</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527</v>
      </c>
      <c r="AL35" s="1190"/>
      <c r="AM35" s="1190"/>
      <c r="AN35" s="1191"/>
      <c r="AO35" s="343">
        <v>470504</v>
      </c>
      <c r="AP35" s="343">
        <v>17186</v>
      </c>
      <c r="AQ35" s="344">
        <v>9510</v>
      </c>
      <c r="AR35" s="345">
        <v>80.7</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528</v>
      </c>
      <c r="AL36" s="1190"/>
      <c r="AM36" s="1190"/>
      <c r="AN36" s="1191"/>
      <c r="AO36" s="343">
        <v>82917</v>
      </c>
      <c r="AP36" s="343">
        <v>3029</v>
      </c>
      <c r="AQ36" s="344">
        <v>2191</v>
      </c>
      <c r="AR36" s="345">
        <v>38.200000000000003</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529</v>
      </c>
      <c r="AL37" s="1190"/>
      <c r="AM37" s="1190"/>
      <c r="AN37" s="1191"/>
      <c r="AO37" s="343">
        <v>138005</v>
      </c>
      <c r="AP37" s="343">
        <v>5041</v>
      </c>
      <c r="AQ37" s="344">
        <v>905</v>
      </c>
      <c r="AR37" s="345">
        <v>457</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530</v>
      </c>
      <c r="AL38" s="1193"/>
      <c r="AM38" s="1193"/>
      <c r="AN38" s="1194"/>
      <c r="AO38" s="346" t="s">
        <v>511</v>
      </c>
      <c r="AP38" s="346" t="s">
        <v>511</v>
      </c>
      <c r="AQ38" s="347">
        <v>0</v>
      </c>
      <c r="AR38" s="335" t="s">
        <v>511</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531</v>
      </c>
      <c r="AL39" s="1193"/>
      <c r="AM39" s="1193"/>
      <c r="AN39" s="1194"/>
      <c r="AO39" s="343">
        <v>-43176</v>
      </c>
      <c r="AP39" s="343">
        <v>-1577</v>
      </c>
      <c r="AQ39" s="344">
        <v>-3197</v>
      </c>
      <c r="AR39" s="345">
        <v>-50.7</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532</v>
      </c>
      <c r="AL40" s="1190"/>
      <c r="AM40" s="1190"/>
      <c r="AN40" s="1191"/>
      <c r="AO40" s="343">
        <v>-943909</v>
      </c>
      <c r="AP40" s="343">
        <v>-34478</v>
      </c>
      <c r="AQ40" s="344">
        <v>-28113</v>
      </c>
      <c r="AR40" s="345">
        <v>22.6</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295</v>
      </c>
      <c r="AL41" s="1196"/>
      <c r="AM41" s="1196"/>
      <c r="AN41" s="1197"/>
      <c r="AO41" s="343">
        <v>955267</v>
      </c>
      <c r="AP41" s="343">
        <v>34893</v>
      </c>
      <c r="AQ41" s="344">
        <v>12777</v>
      </c>
      <c r="AR41" s="345">
        <v>173.1</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533</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535</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501</v>
      </c>
      <c r="AN49" s="1186" t="s">
        <v>536</v>
      </c>
      <c r="AO49" s="1187"/>
      <c r="AP49" s="1187"/>
      <c r="AQ49" s="1187"/>
      <c r="AR49" s="1188"/>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537</v>
      </c>
      <c r="AO50" s="360" t="s">
        <v>538</v>
      </c>
      <c r="AP50" s="361" t="s">
        <v>539</v>
      </c>
      <c r="AQ50" s="362" t="s">
        <v>540</v>
      </c>
      <c r="AR50" s="363" t="s">
        <v>541</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542</v>
      </c>
      <c r="AL51" s="356"/>
      <c r="AM51" s="364">
        <v>2292278</v>
      </c>
      <c r="AN51" s="365">
        <v>84583</v>
      </c>
      <c r="AO51" s="366">
        <v>-7.9</v>
      </c>
      <c r="AP51" s="367">
        <v>49919</v>
      </c>
      <c r="AQ51" s="368">
        <v>-6.3</v>
      </c>
      <c r="AR51" s="369">
        <v>-1.6</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543</v>
      </c>
      <c r="AM52" s="372">
        <v>394668</v>
      </c>
      <c r="AN52" s="373">
        <v>14563</v>
      </c>
      <c r="AO52" s="374">
        <v>-44.6</v>
      </c>
      <c r="AP52" s="375">
        <v>26398</v>
      </c>
      <c r="AQ52" s="376">
        <v>-8.6999999999999993</v>
      </c>
      <c r="AR52" s="377">
        <v>-35.9</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544</v>
      </c>
      <c r="AL53" s="356"/>
      <c r="AM53" s="364">
        <v>1052700</v>
      </c>
      <c r="AN53" s="365">
        <v>38641</v>
      </c>
      <c r="AO53" s="366">
        <v>-54.3</v>
      </c>
      <c r="AP53" s="367">
        <v>47738</v>
      </c>
      <c r="AQ53" s="368">
        <v>-4.4000000000000004</v>
      </c>
      <c r="AR53" s="369">
        <v>-49.9</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543</v>
      </c>
      <c r="AM54" s="372">
        <v>463383</v>
      </c>
      <c r="AN54" s="373">
        <v>17009</v>
      </c>
      <c r="AO54" s="374">
        <v>16.8</v>
      </c>
      <c r="AP54" s="375">
        <v>24937</v>
      </c>
      <c r="AQ54" s="376">
        <v>-5.5</v>
      </c>
      <c r="AR54" s="377">
        <v>22.3</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545</v>
      </c>
      <c r="AL55" s="356"/>
      <c r="AM55" s="364">
        <v>2203794</v>
      </c>
      <c r="AN55" s="365">
        <v>80513</v>
      </c>
      <c r="AO55" s="366">
        <v>108.4</v>
      </c>
      <c r="AP55" s="367">
        <v>52191</v>
      </c>
      <c r="AQ55" s="368">
        <v>9.3000000000000007</v>
      </c>
      <c r="AR55" s="369">
        <v>99.1</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543</v>
      </c>
      <c r="AM56" s="372">
        <v>712497</v>
      </c>
      <c r="AN56" s="373">
        <v>26030</v>
      </c>
      <c r="AO56" s="374">
        <v>53</v>
      </c>
      <c r="AP56" s="375">
        <v>24843</v>
      </c>
      <c r="AQ56" s="376">
        <v>-0.4</v>
      </c>
      <c r="AR56" s="377">
        <v>53.4</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546</v>
      </c>
      <c r="AL57" s="356"/>
      <c r="AM57" s="364">
        <v>2523547</v>
      </c>
      <c r="AN57" s="365">
        <v>92373</v>
      </c>
      <c r="AO57" s="366">
        <v>14.7</v>
      </c>
      <c r="AP57" s="367">
        <v>47387</v>
      </c>
      <c r="AQ57" s="368">
        <v>-9.1999999999999993</v>
      </c>
      <c r="AR57" s="369">
        <v>23.9</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543</v>
      </c>
      <c r="AM58" s="372">
        <v>464034</v>
      </c>
      <c r="AN58" s="373">
        <v>16986</v>
      </c>
      <c r="AO58" s="374">
        <v>-34.700000000000003</v>
      </c>
      <c r="AP58" s="375">
        <v>24928</v>
      </c>
      <c r="AQ58" s="376">
        <v>0.3</v>
      </c>
      <c r="AR58" s="377">
        <v>-35</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547</v>
      </c>
      <c r="AL59" s="356"/>
      <c r="AM59" s="364">
        <v>3060063</v>
      </c>
      <c r="AN59" s="365">
        <v>111775</v>
      </c>
      <c r="AO59" s="366">
        <v>21</v>
      </c>
      <c r="AP59" s="367">
        <v>51264</v>
      </c>
      <c r="AQ59" s="368">
        <v>8.1999999999999993</v>
      </c>
      <c r="AR59" s="369">
        <v>12.8</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543</v>
      </c>
      <c r="AM60" s="372">
        <v>634686</v>
      </c>
      <c r="AN60" s="373">
        <v>23183</v>
      </c>
      <c r="AO60" s="374">
        <v>36.5</v>
      </c>
      <c r="AP60" s="375">
        <v>26040</v>
      </c>
      <c r="AQ60" s="376">
        <v>4.5</v>
      </c>
      <c r="AR60" s="377">
        <v>32</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548</v>
      </c>
      <c r="AL61" s="378"/>
      <c r="AM61" s="379">
        <v>2226476</v>
      </c>
      <c r="AN61" s="380">
        <v>81577</v>
      </c>
      <c r="AO61" s="381">
        <v>16.399999999999999</v>
      </c>
      <c r="AP61" s="382">
        <v>49700</v>
      </c>
      <c r="AQ61" s="383">
        <v>-0.5</v>
      </c>
      <c r="AR61" s="369">
        <v>16.899999999999999</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543</v>
      </c>
      <c r="AM62" s="372">
        <v>533854</v>
      </c>
      <c r="AN62" s="373">
        <v>19554</v>
      </c>
      <c r="AO62" s="374">
        <v>5.4</v>
      </c>
      <c r="AP62" s="375">
        <v>25429</v>
      </c>
      <c r="AQ62" s="376">
        <v>-2</v>
      </c>
      <c r="AR62" s="377">
        <v>7.4</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oN/1F550vUtTgJwC1CQWpbudBPFb6LZquaiWBtl41BpzGC4r+MruWMrcxcimJUVmJKJgH0l85MGUh1gpoobMOA==" saltValue="hQUXkJVLTCc5WhsI2nkOV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pageSetup paperSize="9" scale="58" orientation="landscape" horizontalDpi="0" verticalDpi="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550</v>
      </c>
    </row>
    <row r="120" spans="125:125" ht="13.5" hidden="1" customHeight="1"/>
    <row r="121" spans="125:125" ht="13.5" hidden="1" customHeight="1">
      <c r="DU121" s="291"/>
    </row>
  </sheetData>
  <sheetProtection algorithmName="SHA-512" hashValue="enjRAC6cRa3mUAOYPkJcswlz/iyY10GiMKmXKKLFje9Vs43m7h8yIP9dE/nzEKgZT2Kbtha/dmrt/PN8aSCeXQ==" saltValue="cZEnJ9vzP3OD+KmS/vo4VA=="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horizontalDpi="0" verticalDpi="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551</v>
      </c>
    </row>
  </sheetData>
  <sheetProtection algorithmName="SHA-512" hashValue="OK4x3tVN/CjNyFNGVxs5Eu1SMzUnuMcf3groVhbfAWUoqGfPri9sl+xttatcvKSiXZzO2ttaa45OkxTEUKWZ1g==" saltValue="8PnwRRkPyv/lHbwKJk1yTw==" spinCount="100000" sheet="1" objects="1" scenarios="1"/>
  <dataConsolidate link="1"/>
  <phoneticPr fontId="2"/>
  <printOptions horizontalCentered="1"/>
  <pageMargins left="0" right="0" top="0.39370078740157483" bottom="0.39370078740157483" header="0.19685039370078741" footer="0.19685039370078741"/>
  <pageSetup paperSize="9" scale="37" orientation="landscape" horizontalDpi="0" verticalDpi="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198" t="s">
        <v>3</v>
      </c>
      <c r="D47" s="1198"/>
      <c r="E47" s="1199"/>
      <c r="F47" s="11">
        <v>29.16</v>
      </c>
      <c r="G47" s="12">
        <v>26.65</v>
      </c>
      <c r="H47" s="12">
        <v>20.23</v>
      </c>
      <c r="I47" s="12">
        <v>20.52</v>
      </c>
      <c r="J47" s="13">
        <v>11.54</v>
      </c>
    </row>
    <row r="48" spans="2:10" ht="57.75" customHeight="1">
      <c r="B48" s="14"/>
      <c r="C48" s="1200" t="s">
        <v>4</v>
      </c>
      <c r="D48" s="1200"/>
      <c r="E48" s="1201"/>
      <c r="F48" s="15">
        <v>6.32</v>
      </c>
      <c r="G48" s="16">
        <v>6.11</v>
      </c>
      <c r="H48" s="16">
        <v>7.29</v>
      </c>
      <c r="I48" s="16">
        <v>7.27</v>
      </c>
      <c r="J48" s="17">
        <v>7.08</v>
      </c>
    </row>
    <row r="49" spans="2:10" ht="57.75" customHeight="1" thickBot="1">
      <c r="B49" s="18"/>
      <c r="C49" s="1202" t="s">
        <v>5</v>
      </c>
      <c r="D49" s="1202"/>
      <c r="E49" s="1203"/>
      <c r="F49" s="19" t="s">
        <v>557</v>
      </c>
      <c r="G49" s="20" t="s">
        <v>558</v>
      </c>
      <c r="H49" s="20" t="s">
        <v>559</v>
      </c>
      <c r="I49" s="20">
        <v>0.35</v>
      </c>
      <c r="J49" s="21" t="s">
        <v>560</v>
      </c>
    </row>
    <row r="50" spans="2:10" ht="13.5" customHeight="1"/>
  </sheetData>
  <sheetProtection algorithmName="SHA-512" hashValue="jHi1CYKsSR6Lug/ieNlFOV8pDEfUbQV5g9Ytyv838HkJmKhZo3W73rWisbuXgeLiSMPBtmQyvIYrarIVmf6uCg==" saltValue="4wUCl3QbxA44hYMUVjydT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horizontalDpi="0" verticalDpi="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210" t="s">
        <v>561</v>
      </c>
      <c r="D34" s="1210"/>
      <c r="E34" s="1211"/>
      <c r="F34" s="32">
        <v>6.32</v>
      </c>
      <c r="G34" s="33">
        <v>5.59</v>
      </c>
      <c r="H34" s="33">
        <v>3.8</v>
      </c>
      <c r="I34" s="33">
        <v>2.99</v>
      </c>
      <c r="J34" s="34">
        <v>7.48</v>
      </c>
      <c r="K34" s="22"/>
      <c r="L34" s="22"/>
      <c r="M34" s="22"/>
      <c r="N34" s="22"/>
      <c r="O34" s="22"/>
      <c r="P34" s="22"/>
    </row>
    <row r="35" spans="1:16" ht="39" customHeight="1">
      <c r="A35" s="22"/>
      <c r="B35" s="35"/>
      <c r="C35" s="1204" t="s">
        <v>562</v>
      </c>
      <c r="D35" s="1205"/>
      <c r="E35" s="1206"/>
      <c r="F35" s="36">
        <v>7.22</v>
      </c>
      <c r="G35" s="37">
        <v>5.2</v>
      </c>
      <c r="H35" s="37">
        <v>6.5</v>
      </c>
      <c r="I35" s="37">
        <v>5.94</v>
      </c>
      <c r="J35" s="38">
        <v>7.44</v>
      </c>
      <c r="K35" s="22"/>
      <c r="L35" s="22"/>
      <c r="M35" s="22"/>
      <c r="N35" s="22"/>
      <c r="O35" s="22"/>
      <c r="P35" s="22"/>
    </row>
    <row r="36" spans="1:16" ht="39" customHeight="1">
      <c r="A36" s="22"/>
      <c r="B36" s="35"/>
      <c r="C36" s="1204" t="s">
        <v>563</v>
      </c>
      <c r="D36" s="1205"/>
      <c r="E36" s="1206"/>
      <c r="F36" s="36">
        <v>6.29</v>
      </c>
      <c r="G36" s="37">
        <v>5.81</v>
      </c>
      <c r="H36" s="37">
        <v>7.18</v>
      </c>
      <c r="I36" s="37">
        <v>7.33</v>
      </c>
      <c r="J36" s="38">
        <v>7.13</v>
      </c>
      <c r="K36" s="22"/>
      <c r="L36" s="22"/>
      <c r="M36" s="22"/>
      <c r="N36" s="22"/>
      <c r="O36" s="22"/>
      <c r="P36" s="22"/>
    </row>
    <row r="37" spans="1:16" ht="39" customHeight="1">
      <c r="A37" s="22"/>
      <c r="B37" s="35"/>
      <c r="C37" s="1204" t="s">
        <v>564</v>
      </c>
      <c r="D37" s="1205"/>
      <c r="E37" s="1206"/>
      <c r="F37" s="36">
        <v>0.8</v>
      </c>
      <c r="G37" s="37">
        <v>1.29</v>
      </c>
      <c r="H37" s="37">
        <v>1.88</v>
      </c>
      <c r="I37" s="37">
        <v>2.41</v>
      </c>
      <c r="J37" s="38">
        <v>1.98</v>
      </c>
      <c r="K37" s="22"/>
      <c r="L37" s="22"/>
      <c r="M37" s="22"/>
      <c r="N37" s="22"/>
      <c r="O37" s="22"/>
      <c r="P37" s="22"/>
    </row>
    <row r="38" spans="1:16" ht="39" customHeight="1">
      <c r="A38" s="22"/>
      <c r="B38" s="35"/>
      <c r="C38" s="1204" t="s">
        <v>565</v>
      </c>
      <c r="D38" s="1205"/>
      <c r="E38" s="1206"/>
      <c r="F38" s="36">
        <v>1.89</v>
      </c>
      <c r="G38" s="37">
        <v>1.71</v>
      </c>
      <c r="H38" s="37">
        <v>0.74</v>
      </c>
      <c r="I38" s="37">
        <v>0.77</v>
      </c>
      <c r="J38" s="38">
        <v>0.34</v>
      </c>
      <c r="K38" s="22"/>
      <c r="L38" s="22"/>
      <c r="M38" s="22"/>
      <c r="N38" s="22"/>
      <c r="O38" s="22"/>
      <c r="P38" s="22"/>
    </row>
    <row r="39" spans="1:16" ht="39" customHeight="1">
      <c r="A39" s="22"/>
      <c r="B39" s="35"/>
      <c r="C39" s="1204" t="s">
        <v>566</v>
      </c>
      <c r="D39" s="1205"/>
      <c r="E39" s="1206"/>
      <c r="F39" s="36">
        <v>0.06</v>
      </c>
      <c r="G39" s="37">
        <v>0.08</v>
      </c>
      <c r="H39" s="37">
        <v>0.06</v>
      </c>
      <c r="I39" s="37">
        <v>0.03</v>
      </c>
      <c r="J39" s="38">
        <v>0.05</v>
      </c>
      <c r="K39" s="22"/>
      <c r="L39" s="22"/>
      <c r="M39" s="22"/>
      <c r="N39" s="22"/>
      <c r="O39" s="22"/>
      <c r="P39" s="22"/>
    </row>
    <row r="40" spans="1:16" ht="39" customHeight="1">
      <c r="A40" s="22"/>
      <c r="B40" s="35"/>
      <c r="C40" s="1204" t="s">
        <v>567</v>
      </c>
      <c r="D40" s="1205"/>
      <c r="E40" s="1206"/>
      <c r="F40" s="36">
        <v>2.2999999999999998</v>
      </c>
      <c r="G40" s="37">
        <v>1.67</v>
      </c>
      <c r="H40" s="37">
        <v>0.04</v>
      </c>
      <c r="I40" s="37">
        <v>0</v>
      </c>
      <c r="J40" s="38">
        <v>0</v>
      </c>
      <c r="K40" s="22"/>
      <c r="L40" s="22"/>
      <c r="M40" s="22"/>
      <c r="N40" s="22"/>
      <c r="O40" s="22"/>
      <c r="P40" s="22"/>
    </row>
    <row r="41" spans="1:16" ht="39" customHeight="1">
      <c r="A41" s="22"/>
      <c r="B41" s="35"/>
      <c r="C41" s="1204" t="s">
        <v>568</v>
      </c>
      <c r="D41" s="1205"/>
      <c r="E41" s="1206"/>
      <c r="F41" s="36">
        <v>0.02</v>
      </c>
      <c r="G41" s="37">
        <v>0.02</v>
      </c>
      <c r="H41" s="37">
        <v>0.02</v>
      </c>
      <c r="I41" s="37">
        <v>0.04</v>
      </c>
      <c r="J41" s="38">
        <v>0</v>
      </c>
      <c r="K41" s="22"/>
      <c r="L41" s="22"/>
      <c r="M41" s="22"/>
      <c r="N41" s="22"/>
      <c r="O41" s="22"/>
      <c r="P41" s="22"/>
    </row>
    <row r="42" spans="1:16" ht="39" customHeight="1">
      <c r="A42" s="22"/>
      <c r="B42" s="39"/>
      <c r="C42" s="1204" t="s">
        <v>569</v>
      </c>
      <c r="D42" s="1205"/>
      <c r="E42" s="1206"/>
      <c r="F42" s="36" t="s">
        <v>511</v>
      </c>
      <c r="G42" s="37" t="s">
        <v>511</v>
      </c>
      <c r="H42" s="37" t="s">
        <v>511</v>
      </c>
      <c r="I42" s="37" t="s">
        <v>511</v>
      </c>
      <c r="J42" s="38" t="s">
        <v>511</v>
      </c>
      <c r="K42" s="22"/>
      <c r="L42" s="22"/>
      <c r="M42" s="22"/>
      <c r="N42" s="22"/>
      <c r="O42" s="22"/>
      <c r="P42" s="22"/>
    </row>
    <row r="43" spans="1:16" ht="39" customHeight="1" thickBot="1">
      <c r="A43" s="22"/>
      <c r="B43" s="40"/>
      <c r="C43" s="1207" t="s">
        <v>570</v>
      </c>
      <c r="D43" s="1208"/>
      <c r="E43" s="1209"/>
      <c r="F43" s="41" t="s">
        <v>511</v>
      </c>
      <c r="G43" s="42" t="s">
        <v>511</v>
      </c>
      <c r="H43" s="42" t="s">
        <v>511</v>
      </c>
      <c r="I43" s="42" t="s">
        <v>511</v>
      </c>
      <c r="J43" s="43" t="s">
        <v>511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ma1hv4+UH6WMMqEHwbXiJYfbvqvdgsMM1iAZ6mzynnbokQuHyRuXCcNs7+b2f4i3hLQErljRcbA/nPQpW94ktw==" saltValue="uC4n1RnAbY+PCK74jGxS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horizontalDpi="0" verticalDpi="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212" t="s">
        <v>10</v>
      </c>
      <c r="C45" s="1213"/>
      <c r="D45" s="58"/>
      <c r="E45" s="1218" t="s">
        <v>11</v>
      </c>
      <c r="F45" s="1218"/>
      <c r="G45" s="1218"/>
      <c r="H45" s="1218"/>
      <c r="I45" s="1218"/>
      <c r="J45" s="1219"/>
      <c r="K45" s="59">
        <v>1177</v>
      </c>
      <c r="L45" s="60">
        <v>1131</v>
      </c>
      <c r="M45" s="60">
        <v>1174</v>
      </c>
      <c r="N45" s="60">
        <v>1176</v>
      </c>
      <c r="O45" s="61">
        <v>1251</v>
      </c>
      <c r="P45" s="48"/>
      <c r="Q45" s="48"/>
      <c r="R45" s="48"/>
      <c r="S45" s="48"/>
      <c r="T45" s="48"/>
      <c r="U45" s="48"/>
    </row>
    <row r="46" spans="1:21" ht="30.75" customHeight="1">
      <c r="A46" s="48"/>
      <c r="B46" s="1214"/>
      <c r="C46" s="1215"/>
      <c r="D46" s="62"/>
      <c r="E46" s="1220" t="s">
        <v>12</v>
      </c>
      <c r="F46" s="1220"/>
      <c r="G46" s="1220"/>
      <c r="H46" s="1220"/>
      <c r="I46" s="1220"/>
      <c r="J46" s="1221"/>
      <c r="K46" s="63" t="s">
        <v>511</v>
      </c>
      <c r="L46" s="64" t="s">
        <v>511</v>
      </c>
      <c r="M46" s="64" t="s">
        <v>511</v>
      </c>
      <c r="N46" s="64" t="s">
        <v>511</v>
      </c>
      <c r="O46" s="65" t="s">
        <v>511</v>
      </c>
      <c r="P46" s="48"/>
      <c r="Q46" s="48"/>
      <c r="R46" s="48"/>
      <c r="S46" s="48"/>
      <c r="T46" s="48"/>
      <c r="U46" s="48"/>
    </row>
    <row r="47" spans="1:21" ht="30.75" customHeight="1">
      <c r="A47" s="48"/>
      <c r="B47" s="1214"/>
      <c r="C47" s="1215"/>
      <c r="D47" s="62"/>
      <c r="E47" s="1220" t="s">
        <v>13</v>
      </c>
      <c r="F47" s="1220"/>
      <c r="G47" s="1220"/>
      <c r="H47" s="1220"/>
      <c r="I47" s="1220"/>
      <c r="J47" s="1221"/>
      <c r="K47" s="63" t="s">
        <v>511</v>
      </c>
      <c r="L47" s="64" t="s">
        <v>511</v>
      </c>
      <c r="M47" s="64" t="s">
        <v>511</v>
      </c>
      <c r="N47" s="64" t="s">
        <v>511</v>
      </c>
      <c r="O47" s="65" t="s">
        <v>511</v>
      </c>
      <c r="P47" s="48"/>
      <c r="Q47" s="48"/>
      <c r="R47" s="48"/>
      <c r="S47" s="48"/>
      <c r="T47" s="48"/>
      <c r="U47" s="48"/>
    </row>
    <row r="48" spans="1:21" ht="30.75" customHeight="1">
      <c r="A48" s="48"/>
      <c r="B48" s="1214"/>
      <c r="C48" s="1215"/>
      <c r="D48" s="62"/>
      <c r="E48" s="1220" t="s">
        <v>14</v>
      </c>
      <c r="F48" s="1220"/>
      <c r="G48" s="1220"/>
      <c r="H48" s="1220"/>
      <c r="I48" s="1220"/>
      <c r="J48" s="1221"/>
      <c r="K48" s="63">
        <v>409</v>
      </c>
      <c r="L48" s="64">
        <v>424</v>
      </c>
      <c r="M48" s="64">
        <v>305</v>
      </c>
      <c r="N48" s="64">
        <v>335</v>
      </c>
      <c r="O48" s="65">
        <v>471</v>
      </c>
      <c r="P48" s="48"/>
      <c r="Q48" s="48"/>
      <c r="R48" s="48"/>
      <c r="S48" s="48"/>
      <c r="T48" s="48"/>
      <c r="U48" s="48"/>
    </row>
    <row r="49" spans="1:21" ht="30.75" customHeight="1">
      <c r="A49" s="48"/>
      <c r="B49" s="1214"/>
      <c r="C49" s="1215"/>
      <c r="D49" s="62"/>
      <c r="E49" s="1220" t="s">
        <v>15</v>
      </c>
      <c r="F49" s="1220"/>
      <c r="G49" s="1220"/>
      <c r="H49" s="1220"/>
      <c r="I49" s="1220"/>
      <c r="J49" s="1221"/>
      <c r="K49" s="63">
        <v>153</v>
      </c>
      <c r="L49" s="64">
        <v>133</v>
      </c>
      <c r="M49" s="64">
        <v>107</v>
      </c>
      <c r="N49" s="64">
        <v>69</v>
      </c>
      <c r="O49" s="65">
        <v>83</v>
      </c>
      <c r="P49" s="48"/>
      <c r="Q49" s="48"/>
      <c r="R49" s="48"/>
      <c r="S49" s="48"/>
      <c r="T49" s="48"/>
      <c r="U49" s="48"/>
    </row>
    <row r="50" spans="1:21" ht="30.75" customHeight="1">
      <c r="A50" s="48"/>
      <c r="B50" s="1214"/>
      <c r="C50" s="1215"/>
      <c r="D50" s="62"/>
      <c r="E50" s="1220" t="s">
        <v>16</v>
      </c>
      <c r="F50" s="1220"/>
      <c r="G50" s="1220"/>
      <c r="H50" s="1220"/>
      <c r="I50" s="1220"/>
      <c r="J50" s="1221"/>
      <c r="K50" s="63">
        <v>95</v>
      </c>
      <c r="L50" s="64">
        <v>113</v>
      </c>
      <c r="M50" s="64">
        <v>120</v>
      </c>
      <c r="N50" s="64">
        <v>128</v>
      </c>
      <c r="O50" s="65">
        <v>138</v>
      </c>
      <c r="P50" s="48"/>
      <c r="Q50" s="48"/>
      <c r="R50" s="48"/>
      <c r="S50" s="48"/>
      <c r="T50" s="48"/>
      <c r="U50" s="48"/>
    </row>
    <row r="51" spans="1:21" ht="30.75" customHeight="1">
      <c r="A51" s="48"/>
      <c r="B51" s="1216"/>
      <c r="C51" s="1217"/>
      <c r="D51" s="66"/>
      <c r="E51" s="1220" t="s">
        <v>17</v>
      </c>
      <c r="F51" s="1220"/>
      <c r="G51" s="1220"/>
      <c r="H51" s="1220"/>
      <c r="I51" s="1220"/>
      <c r="J51" s="1221"/>
      <c r="K51" s="63" t="s">
        <v>511</v>
      </c>
      <c r="L51" s="64" t="s">
        <v>511</v>
      </c>
      <c r="M51" s="64" t="s">
        <v>511</v>
      </c>
      <c r="N51" s="64" t="s">
        <v>511</v>
      </c>
      <c r="O51" s="65" t="s">
        <v>511</v>
      </c>
      <c r="P51" s="48"/>
      <c r="Q51" s="48"/>
      <c r="R51" s="48"/>
      <c r="S51" s="48"/>
      <c r="T51" s="48"/>
      <c r="U51" s="48"/>
    </row>
    <row r="52" spans="1:21" ht="30.75" customHeight="1">
      <c r="A52" s="48"/>
      <c r="B52" s="1222" t="s">
        <v>18</v>
      </c>
      <c r="C52" s="1223"/>
      <c r="D52" s="66"/>
      <c r="E52" s="1220" t="s">
        <v>19</v>
      </c>
      <c r="F52" s="1220"/>
      <c r="G52" s="1220"/>
      <c r="H52" s="1220"/>
      <c r="I52" s="1220"/>
      <c r="J52" s="1221"/>
      <c r="K52" s="63">
        <v>1035</v>
      </c>
      <c r="L52" s="64">
        <v>1039</v>
      </c>
      <c r="M52" s="64">
        <v>1028</v>
      </c>
      <c r="N52" s="64">
        <v>1006</v>
      </c>
      <c r="O52" s="65">
        <v>987</v>
      </c>
      <c r="P52" s="48"/>
      <c r="Q52" s="48"/>
      <c r="R52" s="48"/>
      <c r="S52" s="48"/>
      <c r="T52" s="48"/>
      <c r="U52" s="48"/>
    </row>
    <row r="53" spans="1:21" ht="30.75" customHeight="1" thickBot="1">
      <c r="A53" s="48"/>
      <c r="B53" s="1224" t="s">
        <v>20</v>
      </c>
      <c r="C53" s="1225"/>
      <c r="D53" s="67"/>
      <c r="E53" s="1226" t="s">
        <v>21</v>
      </c>
      <c r="F53" s="1226"/>
      <c r="G53" s="1226"/>
      <c r="H53" s="1226"/>
      <c r="I53" s="1226"/>
      <c r="J53" s="1227"/>
      <c r="K53" s="68">
        <v>799</v>
      </c>
      <c r="L53" s="69">
        <v>762</v>
      </c>
      <c r="M53" s="69">
        <v>678</v>
      </c>
      <c r="N53" s="69">
        <v>702</v>
      </c>
      <c r="O53" s="70">
        <v>956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571</v>
      </c>
      <c r="P55" s="48"/>
      <c r="Q55" s="48"/>
      <c r="R55" s="48"/>
      <c r="S55" s="48"/>
      <c r="T55" s="48"/>
      <c r="U55" s="48"/>
    </row>
    <row r="56" spans="1:21" ht="31.5" customHeight="1" thickBot="1">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c r="B57" s="1228" t="s">
        <v>24</v>
      </c>
      <c r="C57" s="1229"/>
      <c r="D57" s="1232" t="s">
        <v>25</v>
      </c>
      <c r="E57" s="1233"/>
      <c r="F57" s="1233"/>
      <c r="G57" s="1233"/>
      <c r="H57" s="1233"/>
      <c r="I57" s="1233"/>
      <c r="J57" s="1234"/>
      <c r="K57" s="83"/>
      <c r="L57" s="84"/>
      <c r="M57" s="84"/>
      <c r="N57" s="84"/>
      <c r="O57" s="85"/>
    </row>
    <row r="58" spans="1:21" ht="31.5" customHeight="1" thickBot="1">
      <c r="B58" s="1230"/>
      <c r="C58" s="1231"/>
      <c r="D58" s="1235" t="s">
        <v>26</v>
      </c>
      <c r="E58" s="1236"/>
      <c r="F58" s="1236"/>
      <c r="G58" s="1236"/>
      <c r="H58" s="1236"/>
      <c r="I58" s="1236"/>
      <c r="J58" s="1237"/>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ewPVixLISLX7zHgn6YDAmyRT9jh4uxUrrJQxGgU1ya6e+WEkOFo4il6t4aZk2XpMGRjvNFp793uNRftRbBm8w==" saltValue="RJO51hJ/1A39D+Hk6LCX6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2" orientation="landscape" horizontalDpi="0" verticalDpi="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552</v>
      </c>
      <c r="J40" s="100" t="s">
        <v>553</v>
      </c>
      <c r="K40" s="100" t="s">
        <v>554</v>
      </c>
      <c r="L40" s="100" t="s">
        <v>555</v>
      </c>
      <c r="M40" s="101" t="s">
        <v>556</v>
      </c>
    </row>
    <row r="41" spans="2:13" ht="27.75" customHeight="1">
      <c r="B41" s="1238" t="s">
        <v>29</v>
      </c>
      <c r="C41" s="1239"/>
      <c r="D41" s="102"/>
      <c r="E41" s="1244" t="s">
        <v>30</v>
      </c>
      <c r="F41" s="1244"/>
      <c r="G41" s="1244"/>
      <c r="H41" s="1245"/>
      <c r="I41" s="103">
        <v>13205</v>
      </c>
      <c r="J41" s="104">
        <v>12827</v>
      </c>
      <c r="K41" s="104">
        <v>12822</v>
      </c>
      <c r="L41" s="104">
        <v>12942</v>
      </c>
      <c r="M41" s="105">
        <v>13360</v>
      </c>
    </row>
    <row r="42" spans="2:13" ht="27.75" customHeight="1">
      <c r="B42" s="1240"/>
      <c r="C42" s="1241"/>
      <c r="D42" s="106"/>
      <c r="E42" s="1246" t="s">
        <v>31</v>
      </c>
      <c r="F42" s="1246"/>
      <c r="G42" s="1246"/>
      <c r="H42" s="1247"/>
      <c r="I42" s="107">
        <v>4383</v>
      </c>
      <c r="J42" s="108">
        <v>1696</v>
      </c>
      <c r="K42" s="108">
        <v>1610</v>
      </c>
      <c r="L42" s="108">
        <v>1523</v>
      </c>
      <c r="M42" s="109">
        <v>1436</v>
      </c>
    </row>
    <row r="43" spans="2:13" ht="27.75" customHeight="1">
      <c r="B43" s="1240"/>
      <c r="C43" s="1241"/>
      <c r="D43" s="106"/>
      <c r="E43" s="1246" t="s">
        <v>32</v>
      </c>
      <c r="F43" s="1246"/>
      <c r="G43" s="1246"/>
      <c r="H43" s="1247"/>
      <c r="I43" s="107">
        <v>5424</v>
      </c>
      <c r="J43" s="108">
        <v>5286</v>
      </c>
      <c r="K43" s="108">
        <v>5049</v>
      </c>
      <c r="L43" s="108">
        <v>4476</v>
      </c>
      <c r="M43" s="109">
        <v>4775</v>
      </c>
    </row>
    <row r="44" spans="2:13" ht="27.75" customHeight="1">
      <c r="B44" s="1240"/>
      <c r="C44" s="1241"/>
      <c r="D44" s="106"/>
      <c r="E44" s="1246" t="s">
        <v>33</v>
      </c>
      <c r="F44" s="1246"/>
      <c r="G44" s="1246"/>
      <c r="H44" s="1247"/>
      <c r="I44" s="107">
        <v>528</v>
      </c>
      <c r="J44" s="108">
        <v>405</v>
      </c>
      <c r="K44" s="108">
        <v>497</v>
      </c>
      <c r="L44" s="108">
        <v>617</v>
      </c>
      <c r="M44" s="109">
        <v>545</v>
      </c>
    </row>
    <row r="45" spans="2:13" ht="27.75" customHeight="1">
      <c r="B45" s="1240"/>
      <c r="C45" s="1241"/>
      <c r="D45" s="106"/>
      <c r="E45" s="1246" t="s">
        <v>34</v>
      </c>
      <c r="F45" s="1246"/>
      <c r="G45" s="1246"/>
      <c r="H45" s="1247"/>
      <c r="I45" s="107">
        <v>761</v>
      </c>
      <c r="J45" s="108">
        <v>692</v>
      </c>
      <c r="K45" s="108">
        <v>741</v>
      </c>
      <c r="L45" s="108">
        <v>676</v>
      </c>
      <c r="M45" s="109">
        <v>631</v>
      </c>
    </row>
    <row r="46" spans="2:13" ht="27.75" customHeight="1">
      <c r="B46" s="1240"/>
      <c r="C46" s="1241"/>
      <c r="D46" s="110"/>
      <c r="E46" s="1246" t="s">
        <v>35</v>
      </c>
      <c r="F46" s="1246"/>
      <c r="G46" s="1246"/>
      <c r="H46" s="1247"/>
      <c r="I46" s="107" t="s">
        <v>511</v>
      </c>
      <c r="J46" s="108" t="s">
        <v>511</v>
      </c>
      <c r="K46" s="108" t="s">
        <v>511</v>
      </c>
      <c r="L46" s="108" t="s">
        <v>511</v>
      </c>
      <c r="M46" s="109" t="s">
        <v>511</v>
      </c>
    </row>
    <row r="47" spans="2:13" ht="27.75" customHeight="1">
      <c r="B47" s="1240"/>
      <c r="C47" s="1241"/>
      <c r="D47" s="111"/>
      <c r="E47" s="1248" t="s">
        <v>36</v>
      </c>
      <c r="F47" s="1249"/>
      <c r="G47" s="1249"/>
      <c r="H47" s="1250"/>
      <c r="I47" s="107" t="s">
        <v>511</v>
      </c>
      <c r="J47" s="108" t="s">
        <v>511</v>
      </c>
      <c r="K47" s="108" t="s">
        <v>511</v>
      </c>
      <c r="L47" s="108" t="s">
        <v>511</v>
      </c>
      <c r="M47" s="109" t="s">
        <v>511</v>
      </c>
    </row>
    <row r="48" spans="2:13" ht="27.75" customHeight="1">
      <c r="B48" s="1240"/>
      <c r="C48" s="1241"/>
      <c r="D48" s="106"/>
      <c r="E48" s="1246" t="s">
        <v>37</v>
      </c>
      <c r="F48" s="1246"/>
      <c r="G48" s="1246"/>
      <c r="H48" s="1247"/>
      <c r="I48" s="107" t="s">
        <v>511</v>
      </c>
      <c r="J48" s="108" t="s">
        <v>511</v>
      </c>
      <c r="K48" s="108" t="s">
        <v>511</v>
      </c>
      <c r="L48" s="108" t="s">
        <v>511</v>
      </c>
      <c r="M48" s="109" t="s">
        <v>511</v>
      </c>
    </row>
    <row r="49" spans="2:13" ht="27.75" customHeight="1">
      <c r="B49" s="1242"/>
      <c r="C49" s="1243"/>
      <c r="D49" s="106"/>
      <c r="E49" s="1246" t="s">
        <v>38</v>
      </c>
      <c r="F49" s="1246"/>
      <c r="G49" s="1246"/>
      <c r="H49" s="1247"/>
      <c r="I49" s="107" t="s">
        <v>511</v>
      </c>
      <c r="J49" s="108" t="s">
        <v>511</v>
      </c>
      <c r="K49" s="108" t="s">
        <v>511</v>
      </c>
      <c r="L49" s="108" t="s">
        <v>511</v>
      </c>
      <c r="M49" s="109" t="s">
        <v>511</v>
      </c>
    </row>
    <row r="50" spans="2:13" ht="27.75" customHeight="1">
      <c r="B50" s="1251" t="s">
        <v>39</v>
      </c>
      <c r="C50" s="1252"/>
      <c r="D50" s="112"/>
      <c r="E50" s="1246" t="s">
        <v>40</v>
      </c>
      <c r="F50" s="1246"/>
      <c r="G50" s="1246"/>
      <c r="H50" s="1247"/>
      <c r="I50" s="107">
        <v>2928</v>
      </c>
      <c r="J50" s="108">
        <v>2884</v>
      </c>
      <c r="K50" s="108">
        <v>2336</v>
      </c>
      <c r="L50" s="108">
        <v>2211</v>
      </c>
      <c r="M50" s="109">
        <v>1608</v>
      </c>
    </row>
    <row r="51" spans="2:13" ht="27.75" customHeight="1">
      <c r="B51" s="1240"/>
      <c r="C51" s="1241"/>
      <c r="D51" s="106"/>
      <c r="E51" s="1246" t="s">
        <v>41</v>
      </c>
      <c r="F51" s="1246"/>
      <c r="G51" s="1246"/>
      <c r="H51" s="1247"/>
      <c r="I51" s="107">
        <v>305</v>
      </c>
      <c r="J51" s="108">
        <v>262</v>
      </c>
      <c r="K51" s="108">
        <v>219</v>
      </c>
      <c r="L51" s="108">
        <v>176</v>
      </c>
      <c r="M51" s="109">
        <v>133</v>
      </c>
    </row>
    <row r="52" spans="2:13" ht="27.75" customHeight="1">
      <c r="B52" s="1242"/>
      <c r="C52" s="1243"/>
      <c r="D52" s="106"/>
      <c r="E52" s="1246" t="s">
        <v>42</v>
      </c>
      <c r="F52" s="1246"/>
      <c r="G52" s="1246"/>
      <c r="H52" s="1247"/>
      <c r="I52" s="107">
        <v>10952</v>
      </c>
      <c r="J52" s="108">
        <v>11073</v>
      </c>
      <c r="K52" s="108">
        <v>11153</v>
      </c>
      <c r="L52" s="108">
        <v>11181</v>
      </c>
      <c r="M52" s="109">
        <v>10913</v>
      </c>
    </row>
    <row r="53" spans="2:13" ht="27.75" customHeight="1" thickBot="1">
      <c r="B53" s="1253" t="s">
        <v>43</v>
      </c>
      <c r="C53" s="1254"/>
      <c r="D53" s="113"/>
      <c r="E53" s="1255" t="s">
        <v>44</v>
      </c>
      <c r="F53" s="1255"/>
      <c r="G53" s="1255"/>
      <c r="H53" s="1256"/>
      <c r="I53" s="114">
        <v>10116</v>
      </c>
      <c r="J53" s="115">
        <v>6686</v>
      </c>
      <c r="K53" s="115">
        <v>7010</v>
      </c>
      <c r="L53" s="115">
        <v>6666</v>
      </c>
      <c r="M53" s="116">
        <v>8092</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YVikqaOdlL6HZQZb7/XePZIVwfftpwlJnZiI/ODArdUJ1H70f0J+tCCFeb+mIAA57B/26M/VDVloG1/muDaJ4Q==" saltValue="sUvia1HaFI1wEsS5GZnF6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horizontalDpi="0" verticalDpi="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554</v>
      </c>
      <c r="G54" s="125" t="s">
        <v>555</v>
      </c>
      <c r="H54" s="126" t="s">
        <v>556</v>
      </c>
    </row>
    <row r="55" spans="2:8" ht="52.5" customHeight="1">
      <c r="B55" s="127"/>
      <c r="C55" s="1265" t="s">
        <v>47</v>
      </c>
      <c r="D55" s="1265"/>
      <c r="E55" s="1266"/>
      <c r="F55" s="128">
        <v>1323</v>
      </c>
      <c r="G55" s="128">
        <v>1346</v>
      </c>
      <c r="H55" s="129">
        <v>758</v>
      </c>
    </row>
    <row r="56" spans="2:8" ht="52.5" customHeight="1">
      <c r="B56" s="130"/>
      <c r="C56" s="1267" t="s">
        <v>48</v>
      </c>
      <c r="D56" s="1267"/>
      <c r="E56" s="1268"/>
      <c r="F56" s="131">
        <v>30</v>
      </c>
      <c r="G56" s="131">
        <v>30</v>
      </c>
      <c r="H56" s="132">
        <v>30</v>
      </c>
    </row>
    <row r="57" spans="2:8" ht="53.25" customHeight="1">
      <c r="B57" s="130"/>
      <c r="C57" s="1269" t="s">
        <v>49</v>
      </c>
      <c r="D57" s="1269"/>
      <c r="E57" s="1270"/>
      <c r="F57" s="133">
        <v>688</v>
      </c>
      <c r="G57" s="133">
        <v>625</v>
      </c>
      <c r="H57" s="134">
        <v>648</v>
      </c>
    </row>
    <row r="58" spans="2:8" ht="45.75" customHeight="1">
      <c r="B58" s="135"/>
      <c r="C58" s="1257" t="s">
        <v>588</v>
      </c>
      <c r="D58" s="1258"/>
      <c r="E58" s="1259"/>
      <c r="F58" s="136">
        <v>237</v>
      </c>
      <c r="G58" s="136">
        <v>237</v>
      </c>
      <c r="H58" s="137">
        <v>237</v>
      </c>
    </row>
    <row r="59" spans="2:8" ht="45.75" customHeight="1">
      <c r="B59" s="135"/>
      <c r="C59" s="1257" t="s">
        <v>589</v>
      </c>
      <c r="D59" s="1258"/>
      <c r="E59" s="1259"/>
      <c r="F59" s="136">
        <v>221</v>
      </c>
      <c r="G59" s="136">
        <v>186</v>
      </c>
      <c r="H59" s="137">
        <v>219</v>
      </c>
    </row>
    <row r="60" spans="2:8" ht="45.75" customHeight="1">
      <c r="B60" s="135"/>
      <c r="C60" s="1257" t="s">
        <v>590</v>
      </c>
      <c r="D60" s="1258"/>
      <c r="E60" s="1259"/>
      <c r="F60" s="136">
        <v>85</v>
      </c>
      <c r="G60" s="136">
        <v>85</v>
      </c>
      <c r="H60" s="137">
        <v>85</v>
      </c>
    </row>
    <row r="61" spans="2:8" ht="45.75" customHeight="1">
      <c r="B61" s="135"/>
      <c r="C61" s="1257" t="s">
        <v>591</v>
      </c>
      <c r="D61" s="1258"/>
      <c r="E61" s="1259"/>
      <c r="F61" s="136">
        <v>104</v>
      </c>
      <c r="G61" s="136">
        <v>88</v>
      </c>
      <c r="H61" s="137">
        <v>76</v>
      </c>
    </row>
    <row r="62" spans="2:8" ht="45.75" customHeight="1" thickBot="1">
      <c r="B62" s="138"/>
      <c r="C62" s="1260" t="s">
        <v>592</v>
      </c>
      <c r="D62" s="1261"/>
      <c r="E62" s="1262"/>
      <c r="F62" s="139">
        <v>15</v>
      </c>
      <c r="G62" s="139">
        <v>15</v>
      </c>
      <c r="H62" s="140">
        <v>15</v>
      </c>
    </row>
    <row r="63" spans="2:8" ht="52.5" customHeight="1" thickBot="1">
      <c r="B63" s="141"/>
      <c r="C63" s="1263" t="s">
        <v>50</v>
      </c>
      <c r="D63" s="1263"/>
      <c r="E63" s="1264"/>
      <c r="F63" s="142">
        <v>2040</v>
      </c>
      <c r="G63" s="142">
        <v>2001</v>
      </c>
      <c r="H63" s="143">
        <v>1436</v>
      </c>
    </row>
    <row r="64" spans="2:8" ht="15" customHeight="1"/>
  </sheetData>
  <sheetProtection algorithmName="SHA-512" hashValue="tGy7JfcPUxlPun1XfyTg0k01D/ylqk7vaftB6k1YbdpTLcr9X66M3wLG90x8Ce5aBMrv0o7nmslEDjenA876Jg==" saltValue="c4KLc7VeWHsEvAJIhh2X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horizontalDpi="0" verticalDpi="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549</v>
      </c>
      <c r="G2" s="157"/>
      <c r="H2" s="158"/>
    </row>
    <row r="3" spans="1:8">
      <c r="A3" s="154" t="s">
        <v>542</v>
      </c>
      <c r="B3" s="159"/>
      <c r="C3" s="160"/>
      <c r="D3" s="161">
        <v>84583</v>
      </c>
      <c r="E3" s="162"/>
      <c r="F3" s="163">
        <v>49919</v>
      </c>
      <c r="G3" s="164"/>
      <c r="H3" s="165"/>
    </row>
    <row r="4" spans="1:8">
      <c r="A4" s="166"/>
      <c r="B4" s="167"/>
      <c r="C4" s="168"/>
      <c r="D4" s="169">
        <v>14563</v>
      </c>
      <c r="E4" s="170"/>
      <c r="F4" s="171">
        <v>26398</v>
      </c>
      <c r="G4" s="172"/>
      <c r="H4" s="173"/>
    </row>
    <row r="5" spans="1:8">
      <c r="A5" s="154" t="s">
        <v>544</v>
      </c>
      <c r="B5" s="159"/>
      <c r="C5" s="160"/>
      <c r="D5" s="161">
        <v>38641</v>
      </c>
      <c r="E5" s="162"/>
      <c r="F5" s="163">
        <v>47738</v>
      </c>
      <c r="G5" s="164"/>
      <c r="H5" s="165"/>
    </row>
    <row r="6" spans="1:8">
      <c r="A6" s="166"/>
      <c r="B6" s="167"/>
      <c r="C6" s="168"/>
      <c r="D6" s="169">
        <v>17009</v>
      </c>
      <c r="E6" s="170"/>
      <c r="F6" s="171">
        <v>24937</v>
      </c>
      <c r="G6" s="172"/>
      <c r="H6" s="173"/>
    </row>
    <row r="7" spans="1:8">
      <c r="A7" s="154" t="s">
        <v>545</v>
      </c>
      <c r="B7" s="159"/>
      <c r="C7" s="160"/>
      <c r="D7" s="161">
        <v>80513</v>
      </c>
      <c r="E7" s="162"/>
      <c r="F7" s="163">
        <v>52191</v>
      </c>
      <c r="G7" s="164"/>
      <c r="H7" s="165"/>
    </row>
    <row r="8" spans="1:8">
      <c r="A8" s="166"/>
      <c r="B8" s="167"/>
      <c r="C8" s="168"/>
      <c r="D8" s="169">
        <v>26030</v>
      </c>
      <c r="E8" s="170"/>
      <c r="F8" s="171">
        <v>24843</v>
      </c>
      <c r="G8" s="172"/>
      <c r="H8" s="173"/>
    </row>
    <row r="9" spans="1:8">
      <c r="A9" s="154" t="s">
        <v>546</v>
      </c>
      <c r="B9" s="159"/>
      <c r="C9" s="160"/>
      <c r="D9" s="161">
        <v>92373</v>
      </c>
      <c r="E9" s="162"/>
      <c r="F9" s="163">
        <v>47387</v>
      </c>
      <c r="G9" s="164"/>
      <c r="H9" s="165"/>
    </row>
    <row r="10" spans="1:8">
      <c r="A10" s="166"/>
      <c r="B10" s="167"/>
      <c r="C10" s="168"/>
      <c r="D10" s="169">
        <v>16986</v>
      </c>
      <c r="E10" s="170"/>
      <c r="F10" s="171">
        <v>24928</v>
      </c>
      <c r="G10" s="172"/>
      <c r="H10" s="173"/>
    </row>
    <row r="11" spans="1:8">
      <c r="A11" s="154" t="s">
        <v>547</v>
      </c>
      <c r="B11" s="159"/>
      <c r="C11" s="160"/>
      <c r="D11" s="161">
        <v>111775</v>
      </c>
      <c r="E11" s="162"/>
      <c r="F11" s="163">
        <v>51264</v>
      </c>
      <c r="G11" s="164"/>
      <c r="H11" s="165"/>
    </row>
    <row r="12" spans="1:8">
      <c r="A12" s="166"/>
      <c r="B12" s="167"/>
      <c r="C12" s="174"/>
      <c r="D12" s="169">
        <v>23183</v>
      </c>
      <c r="E12" s="170"/>
      <c r="F12" s="171">
        <v>26040</v>
      </c>
      <c r="G12" s="172"/>
      <c r="H12" s="173"/>
    </row>
    <row r="13" spans="1:8">
      <c r="A13" s="154"/>
      <c r="B13" s="159"/>
      <c r="C13" s="175"/>
      <c r="D13" s="176">
        <v>81577</v>
      </c>
      <c r="E13" s="177"/>
      <c r="F13" s="178">
        <v>49700</v>
      </c>
      <c r="G13" s="179"/>
      <c r="H13" s="165"/>
    </row>
    <row r="14" spans="1:8">
      <c r="A14" s="166"/>
      <c r="B14" s="167"/>
      <c r="C14" s="168"/>
      <c r="D14" s="169">
        <v>19554</v>
      </c>
      <c r="E14" s="170"/>
      <c r="F14" s="171">
        <v>25429</v>
      </c>
      <c r="G14" s="172"/>
      <c r="H14" s="173"/>
    </row>
    <row r="17" spans="1:11">
      <c r="A17" s="150" t="s">
        <v>52</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53</v>
      </c>
      <c r="B19" s="180">
        <f>ROUND(VALUE(SUBSTITUTE(実質収支比率等に係る経年分析!F$48,"▲","-")),2)</f>
        <v>6.32</v>
      </c>
      <c r="C19" s="180">
        <f>ROUND(VALUE(SUBSTITUTE(実質収支比率等に係る経年分析!G$48,"▲","-")),2)</f>
        <v>6.11</v>
      </c>
      <c r="D19" s="180">
        <f>ROUND(VALUE(SUBSTITUTE(実質収支比率等に係る経年分析!H$48,"▲","-")),2)</f>
        <v>7.29</v>
      </c>
      <c r="E19" s="180">
        <f>ROUND(VALUE(SUBSTITUTE(実質収支比率等に係る経年分析!I$48,"▲","-")),2)</f>
        <v>7.27</v>
      </c>
      <c r="F19" s="180">
        <f>ROUND(VALUE(SUBSTITUTE(実質収支比率等に係る経年分析!J$48,"▲","-")),2)</f>
        <v>7.08</v>
      </c>
    </row>
    <row r="20" spans="1:11">
      <c r="A20" s="180" t="s">
        <v>54</v>
      </c>
      <c r="B20" s="180">
        <f>ROUND(VALUE(SUBSTITUTE(実質収支比率等に係る経年分析!F$47,"▲","-")),2)</f>
        <v>29.16</v>
      </c>
      <c r="C20" s="180">
        <f>ROUND(VALUE(SUBSTITUTE(実質収支比率等に係る経年分析!G$47,"▲","-")),2)</f>
        <v>26.65</v>
      </c>
      <c r="D20" s="180">
        <f>ROUND(VALUE(SUBSTITUTE(実質収支比率等に係る経年分析!H$47,"▲","-")),2)</f>
        <v>20.23</v>
      </c>
      <c r="E20" s="180">
        <f>ROUND(VALUE(SUBSTITUTE(実質収支比率等に係る経年分析!I$47,"▲","-")),2)</f>
        <v>20.52</v>
      </c>
      <c r="F20" s="180">
        <f>ROUND(VALUE(SUBSTITUTE(実質収支比率等に係る経年分析!J$47,"▲","-")),2)</f>
        <v>11.54</v>
      </c>
    </row>
    <row r="21" spans="1:11">
      <c r="A21" s="180" t="s">
        <v>55</v>
      </c>
      <c r="B21" s="180">
        <f>IF(ISNUMBER(VALUE(SUBSTITUTE(実質収支比率等に係る経年分析!F$49,"▲","-"))),ROUND(VALUE(SUBSTITUTE(実質収支比率等に係る経年分析!F$49,"▲","-")),2),NA())</f>
        <v>-0.31</v>
      </c>
      <c r="C21" s="180">
        <f>IF(ISNUMBER(VALUE(SUBSTITUTE(実質収支比率等に係る経年分析!G$49,"▲","-"))),ROUND(VALUE(SUBSTITUTE(実質収支比率等に係る経年分析!G$49,"▲","-")),2),NA())</f>
        <v>-2.6</v>
      </c>
      <c r="D21" s="180">
        <f>IF(ISNUMBER(VALUE(SUBSTITUTE(実質収支比率等に係る経年分析!H$49,"▲","-"))),ROUND(VALUE(SUBSTITUTE(実質収支比率等に係る経年分析!H$49,"▲","-")),2),NA())</f>
        <v>-1.98</v>
      </c>
      <c r="E21" s="180">
        <f>IF(ISNUMBER(VALUE(SUBSTITUTE(実質収支比率等に係る経年分析!I$49,"▲","-"))),ROUND(VALUE(SUBSTITUTE(実質収支比率等に係る経年分析!I$49,"▲","-")),2),NA())</f>
        <v>0.35</v>
      </c>
      <c r="F21" s="180">
        <f>IF(ISNUMBER(VALUE(SUBSTITUTE(実質収支比率等に係る経年分析!J$49,"▲","-"))),ROUND(VALUE(SUBSTITUTE(実質収支比率等に係る経年分析!J$49,"▲","-")),2),NA())</f>
        <v>-9.1300000000000008</v>
      </c>
    </row>
    <row r="24" spans="1:11">
      <c r="A24" s="150" t="s">
        <v>56</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矢幅駅西地区保留地処分事業特別会計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2.2999999999999998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1.67</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矢幅駅周辺土地区画整理事業特別会計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1.89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1.71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0.34</v>
      </c>
    </row>
    <row r="33" spans="1:16">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1.88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2.41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1.98</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6.29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5.81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7.18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7.33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7.13</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7.22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5.94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7.44</v>
      </c>
    </row>
    <row r="36" spans="1:16">
      <c r="A36" s="181" t="str">
        <f>IF(連結実質赤字比率に係る赤字・黒字の構成分析!C$34="",NA(),連結実質赤字比率に係る赤字・黒字の構成分析!C$34)</f>
        <v>下水道事業会計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6.32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5.59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2.99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7.48</v>
      </c>
    </row>
    <row r="39" spans="1:16">
      <c r="A39" s="150" t="s">
        <v>59</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1035</v>
      </c>
      <c r="E42" s="182"/>
      <c r="F42" s="182"/>
      <c r="G42" s="182">
        <f>'実質公債費比率（分子）の構造'!L$52</f>
        <v>1039</v>
      </c>
      <c r="H42" s="182"/>
      <c r="I42" s="182"/>
      <c r="J42" s="182">
        <f>'実質公債費比率（分子）の構造'!M$52</f>
        <v>1028</v>
      </c>
      <c r="K42" s="182"/>
      <c r="L42" s="182"/>
      <c r="M42" s="182">
        <f>'実質公債費比率（分子）の構造'!N$52</f>
        <v>1006</v>
      </c>
      <c r="N42" s="182"/>
      <c r="O42" s="182"/>
      <c r="P42" s="182">
        <f>'実質公債費比率（分子）の構造'!O$52</f>
        <v>987</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f>'実質公債費比率（分子）の構造'!K$50</f>
        <v>95</v>
      </c>
      <c r="C44" s="182"/>
      <c r="D44" s="182"/>
      <c r="E44" s="182">
        <f>'実質公債費比率（分子）の構造'!L$50</f>
        <v>113</v>
      </c>
      <c r="F44" s="182"/>
      <c r="G44" s="182"/>
      <c r="H44" s="182">
        <f>'実質公債費比率（分子）の構造'!M$50</f>
        <v>120</v>
      </c>
      <c r="I44" s="182"/>
      <c r="J44" s="182"/>
      <c r="K44" s="182">
        <f>'実質公債費比率（分子）の構造'!N$50</f>
        <v>128</v>
      </c>
      <c r="L44" s="182"/>
      <c r="M44" s="182"/>
      <c r="N44" s="182">
        <f>'実質公債費比率（分子）の構造'!O$50</f>
        <v>138</v>
      </c>
      <c r="O44" s="182"/>
      <c r="P44" s="182"/>
    </row>
    <row r="45" spans="1:16">
      <c r="A45" s="182" t="s">
        <v>65</v>
      </c>
      <c r="B45" s="182">
        <f>'実質公債費比率（分子）の構造'!K$49</f>
        <v>153</v>
      </c>
      <c r="C45" s="182"/>
      <c r="D45" s="182"/>
      <c r="E45" s="182">
        <f>'実質公債費比率（分子）の構造'!L$49</f>
        <v>133</v>
      </c>
      <c r="F45" s="182"/>
      <c r="G45" s="182"/>
      <c r="H45" s="182">
        <f>'実質公債費比率（分子）の構造'!M$49</f>
        <v>107</v>
      </c>
      <c r="I45" s="182"/>
      <c r="J45" s="182"/>
      <c r="K45" s="182">
        <f>'実質公債費比率（分子）の構造'!N$49</f>
        <v>69</v>
      </c>
      <c r="L45" s="182"/>
      <c r="M45" s="182"/>
      <c r="N45" s="182">
        <f>'実質公債費比率（分子）の構造'!O$49</f>
        <v>83</v>
      </c>
      <c r="O45" s="182"/>
      <c r="P45" s="182"/>
    </row>
    <row r="46" spans="1:16">
      <c r="A46" s="182" t="s">
        <v>66</v>
      </c>
      <c r="B46" s="182">
        <f>'実質公債費比率（分子）の構造'!K$48</f>
        <v>409</v>
      </c>
      <c r="C46" s="182"/>
      <c r="D46" s="182"/>
      <c r="E46" s="182">
        <f>'実質公債費比率（分子）の構造'!L$48</f>
        <v>424</v>
      </c>
      <c r="F46" s="182"/>
      <c r="G46" s="182"/>
      <c r="H46" s="182">
        <f>'実質公債費比率（分子）の構造'!M$48</f>
        <v>305</v>
      </c>
      <c r="I46" s="182"/>
      <c r="J46" s="182"/>
      <c r="K46" s="182">
        <f>'実質公債費比率（分子）の構造'!N$48</f>
        <v>335</v>
      </c>
      <c r="L46" s="182"/>
      <c r="M46" s="182"/>
      <c r="N46" s="182">
        <f>'実質公債費比率（分子）の構造'!O$48</f>
        <v>471</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1177</v>
      </c>
      <c r="C49" s="182"/>
      <c r="D49" s="182"/>
      <c r="E49" s="182">
        <f>'実質公債費比率（分子）の構造'!L$45</f>
        <v>1131</v>
      </c>
      <c r="F49" s="182"/>
      <c r="G49" s="182"/>
      <c r="H49" s="182">
        <f>'実質公債費比率（分子）の構造'!M$45</f>
        <v>1174</v>
      </c>
      <c r="I49" s="182"/>
      <c r="J49" s="182"/>
      <c r="K49" s="182">
        <f>'実質公債費比率（分子）の構造'!N$45</f>
        <v>1176</v>
      </c>
      <c r="L49" s="182"/>
      <c r="M49" s="182"/>
      <c r="N49" s="182">
        <f>'実質公債費比率（分子）の構造'!O$45</f>
        <v>1251</v>
      </c>
      <c r="O49" s="182"/>
      <c r="P49" s="182"/>
    </row>
    <row r="50" spans="1:16">
      <c r="A50" s="182" t="s">
        <v>70</v>
      </c>
      <c r="B50" s="182" t="e">
        <f>NA()</f>
        <v>#N/A</v>
      </c>
      <c r="C50" s="182">
        <f>IF(ISNUMBER('実質公債費比率（分子）の構造'!K$53),'実質公債費比率（分子）の構造'!K$53,NA())</f>
        <v>799</v>
      </c>
      <c r="D50" s="182" t="e">
        <f>NA()</f>
        <v>#N/A</v>
      </c>
      <c r="E50" s="182" t="e">
        <f>NA()</f>
        <v>#N/A</v>
      </c>
      <c r="F50" s="182">
        <f>IF(ISNUMBER('実質公債費比率（分子）の構造'!L$53),'実質公債費比率（分子）の構造'!L$53,NA())</f>
        <v>762</v>
      </c>
      <c r="G50" s="182" t="e">
        <f>NA()</f>
        <v>#N/A</v>
      </c>
      <c r="H50" s="182" t="e">
        <f>NA()</f>
        <v>#N/A</v>
      </c>
      <c r="I50" s="182">
        <f>IF(ISNUMBER('実質公債費比率（分子）の構造'!M$53),'実質公債費比率（分子）の構造'!M$53,NA())</f>
        <v>678</v>
      </c>
      <c r="J50" s="182" t="e">
        <f>NA()</f>
        <v>#N/A</v>
      </c>
      <c r="K50" s="182" t="e">
        <f>NA()</f>
        <v>#N/A</v>
      </c>
      <c r="L50" s="182">
        <f>IF(ISNUMBER('実質公債費比率（分子）の構造'!N$53),'実質公債費比率（分子）の構造'!N$53,NA())</f>
        <v>702</v>
      </c>
      <c r="M50" s="182" t="e">
        <f>NA()</f>
        <v>#N/A</v>
      </c>
      <c r="N50" s="182" t="e">
        <f>NA()</f>
        <v>#N/A</v>
      </c>
      <c r="O50" s="182">
        <f>IF(ISNUMBER('実質公債費比率（分子）の構造'!O$53),'実質公債費比率（分子）の構造'!O$53,NA())</f>
        <v>956</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10952</v>
      </c>
      <c r="E56" s="181"/>
      <c r="F56" s="181"/>
      <c r="G56" s="181">
        <f>'将来負担比率（分子）の構造'!J$52</f>
        <v>11073</v>
      </c>
      <c r="H56" s="181"/>
      <c r="I56" s="181"/>
      <c r="J56" s="181">
        <f>'将来負担比率（分子）の構造'!K$52</f>
        <v>11153</v>
      </c>
      <c r="K56" s="181"/>
      <c r="L56" s="181"/>
      <c r="M56" s="181">
        <f>'将来負担比率（分子）の構造'!L$52</f>
        <v>11181</v>
      </c>
      <c r="N56" s="181"/>
      <c r="O56" s="181"/>
      <c r="P56" s="181">
        <f>'将来負担比率（分子）の構造'!M$52</f>
        <v>10913</v>
      </c>
    </row>
    <row r="57" spans="1:16">
      <c r="A57" s="181" t="s">
        <v>41</v>
      </c>
      <c r="B57" s="181"/>
      <c r="C57" s="181"/>
      <c r="D57" s="181">
        <f>'将来負担比率（分子）の構造'!I$51</f>
        <v>305</v>
      </c>
      <c r="E57" s="181"/>
      <c r="F57" s="181"/>
      <c r="G57" s="181">
        <f>'将来負担比率（分子）の構造'!J$51</f>
        <v>262</v>
      </c>
      <c r="H57" s="181"/>
      <c r="I57" s="181"/>
      <c r="J57" s="181">
        <f>'将来負担比率（分子）の構造'!K$51</f>
        <v>219</v>
      </c>
      <c r="K57" s="181"/>
      <c r="L57" s="181"/>
      <c r="M57" s="181">
        <f>'将来負担比率（分子）の構造'!L$51</f>
        <v>176</v>
      </c>
      <c r="N57" s="181"/>
      <c r="O57" s="181"/>
      <c r="P57" s="181">
        <f>'将来負担比率（分子）の構造'!M$51</f>
        <v>133</v>
      </c>
    </row>
    <row r="58" spans="1:16">
      <c r="A58" s="181" t="s">
        <v>40</v>
      </c>
      <c r="B58" s="181"/>
      <c r="C58" s="181"/>
      <c r="D58" s="181">
        <f>'将来負担比率（分子）の構造'!I$50</f>
        <v>2928</v>
      </c>
      <c r="E58" s="181"/>
      <c r="F58" s="181"/>
      <c r="G58" s="181">
        <f>'将来負担比率（分子）の構造'!J$50</f>
        <v>2884</v>
      </c>
      <c r="H58" s="181"/>
      <c r="I58" s="181"/>
      <c r="J58" s="181">
        <f>'将来負担比率（分子）の構造'!K$50</f>
        <v>2336</v>
      </c>
      <c r="K58" s="181"/>
      <c r="L58" s="181"/>
      <c r="M58" s="181">
        <f>'将来負担比率（分子）の構造'!L$50</f>
        <v>2211</v>
      </c>
      <c r="N58" s="181"/>
      <c r="O58" s="181"/>
      <c r="P58" s="181">
        <f>'将来負担比率（分子）の構造'!M$50</f>
        <v>1608</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761</v>
      </c>
      <c r="C62" s="181"/>
      <c r="D62" s="181"/>
      <c r="E62" s="181">
        <f>'将来負担比率（分子）の構造'!J$45</f>
        <v>692</v>
      </c>
      <c r="F62" s="181"/>
      <c r="G62" s="181"/>
      <c r="H62" s="181">
        <f>'将来負担比率（分子）の構造'!K$45</f>
        <v>741</v>
      </c>
      <c r="I62" s="181"/>
      <c r="J62" s="181"/>
      <c r="K62" s="181">
        <f>'将来負担比率（分子）の構造'!L$45</f>
        <v>676</v>
      </c>
      <c r="L62" s="181"/>
      <c r="M62" s="181"/>
      <c r="N62" s="181">
        <f>'将来負担比率（分子）の構造'!M$45</f>
        <v>631</v>
      </c>
      <c r="O62" s="181"/>
      <c r="P62" s="181"/>
    </row>
    <row r="63" spans="1:16">
      <c r="A63" s="181" t="s">
        <v>33</v>
      </c>
      <c r="B63" s="181">
        <f>'将来負担比率（分子）の構造'!I$44</f>
        <v>528</v>
      </c>
      <c r="C63" s="181"/>
      <c r="D63" s="181"/>
      <c r="E63" s="181">
        <f>'将来負担比率（分子）の構造'!J$44</f>
        <v>405</v>
      </c>
      <c r="F63" s="181"/>
      <c r="G63" s="181"/>
      <c r="H63" s="181">
        <f>'将来負担比率（分子）の構造'!K$44</f>
        <v>497</v>
      </c>
      <c r="I63" s="181"/>
      <c r="J63" s="181"/>
      <c r="K63" s="181">
        <f>'将来負担比率（分子）の構造'!L$44</f>
        <v>617</v>
      </c>
      <c r="L63" s="181"/>
      <c r="M63" s="181"/>
      <c r="N63" s="181">
        <f>'将来負担比率（分子）の構造'!M$44</f>
        <v>545</v>
      </c>
      <c r="O63" s="181"/>
      <c r="P63" s="181"/>
    </row>
    <row r="64" spans="1:16">
      <c r="A64" s="181" t="s">
        <v>32</v>
      </c>
      <c r="B64" s="181">
        <f>'将来負担比率（分子）の構造'!I$43</f>
        <v>5424</v>
      </c>
      <c r="C64" s="181"/>
      <c r="D64" s="181"/>
      <c r="E64" s="181">
        <f>'将来負担比率（分子）の構造'!J$43</f>
        <v>5286</v>
      </c>
      <c r="F64" s="181"/>
      <c r="G64" s="181"/>
      <c r="H64" s="181">
        <f>'将来負担比率（分子）の構造'!K$43</f>
        <v>5049</v>
      </c>
      <c r="I64" s="181"/>
      <c r="J64" s="181"/>
      <c r="K64" s="181">
        <f>'将来負担比率（分子）の構造'!L$43</f>
        <v>4476</v>
      </c>
      <c r="L64" s="181"/>
      <c r="M64" s="181"/>
      <c r="N64" s="181">
        <f>'将来負担比率（分子）の構造'!M$43</f>
        <v>4775</v>
      </c>
      <c r="O64" s="181"/>
      <c r="P64" s="181"/>
    </row>
    <row r="65" spans="1:16">
      <c r="A65" s="181" t="s">
        <v>31</v>
      </c>
      <c r="B65" s="181">
        <f>'将来負担比率（分子）の構造'!I$42</f>
        <v>4383</v>
      </c>
      <c r="C65" s="181"/>
      <c r="D65" s="181"/>
      <c r="E65" s="181">
        <f>'将来負担比率（分子）の構造'!J$42</f>
        <v>1696</v>
      </c>
      <c r="F65" s="181"/>
      <c r="G65" s="181"/>
      <c r="H65" s="181">
        <f>'将来負担比率（分子）の構造'!K$42</f>
        <v>1610</v>
      </c>
      <c r="I65" s="181"/>
      <c r="J65" s="181"/>
      <c r="K65" s="181">
        <f>'将来負担比率（分子）の構造'!L$42</f>
        <v>1523</v>
      </c>
      <c r="L65" s="181"/>
      <c r="M65" s="181"/>
      <c r="N65" s="181">
        <f>'将来負担比率（分子）の構造'!M$42</f>
        <v>1436</v>
      </c>
      <c r="O65" s="181"/>
      <c r="P65" s="181"/>
    </row>
    <row r="66" spans="1:16">
      <c r="A66" s="181" t="s">
        <v>30</v>
      </c>
      <c r="B66" s="181">
        <f>'将来負担比率（分子）の構造'!I$41</f>
        <v>13205</v>
      </c>
      <c r="C66" s="181"/>
      <c r="D66" s="181"/>
      <c r="E66" s="181">
        <f>'将来負担比率（分子）の構造'!J$41</f>
        <v>12827</v>
      </c>
      <c r="F66" s="181"/>
      <c r="G66" s="181"/>
      <c r="H66" s="181">
        <f>'将来負担比率（分子）の構造'!K$41</f>
        <v>12822</v>
      </c>
      <c r="I66" s="181"/>
      <c r="J66" s="181"/>
      <c r="K66" s="181">
        <f>'将来負担比率（分子）の構造'!L$41</f>
        <v>12942</v>
      </c>
      <c r="L66" s="181"/>
      <c r="M66" s="181"/>
      <c r="N66" s="181">
        <f>'将来負担比率（分子）の構造'!M$41</f>
        <v>13360</v>
      </c>
      <c r="O66" s="181"/>
      <c r="P66" s="181"/>
    </row>
    <row r="67" spans="1:16">
      <c r="A67" s="181" t="s">
        <v>74</v>
      </c>
      <c r="B67" s="181" t="e">
        <f>NA()</f>
        <v>#N/A</v>
      </c>
      <c r="C67" s="181">
        <f>IF(ISNUMBER('将来負担比率（分子）の構造'!I$53), IF('将来負担比率（分子）の構造'!I$53 &lt; 0, 0, '将来負担比率（分子）の構造'!I$53), NA())</f>
        <v>10116</v>
      </c>
      <c r="D67" s="181" t="e">
        <f>NA()</f>
        <v>#N/A</v>
      </c>
      <c r="E67" s="181" t="e">
        <f>NA()</f>
        <v>#N/A</v>
      </c>
      <c r="F67" s="181">
        <f>IF(ISNUMBER('将来負担比率（分子）の構造'!J$53), IF('将来負担比率（分子）の構造'!J$53 &lt; 0, 0, '将来負担比率（分子）の構造'!J$53), NA())</f>
        <v>6686</v>
      </c>
      <c r="G67" s="181" t="e">
        <f>NA()</f>
        <v>#N/A</v>
      </c>
      <c r="H67" s="181" t="e">
        <f>NA()</f>
        <v>#N/A</v>
      </c>
      <c r="I67" s="181">
        <f>IF(ISNUMBER('将来負担比率（分子）の構造'!K$53), IF('将来負担比率（分子）の構造'!K$53 &lt; 0, 0, '将来負担比率（分子）の構造'!K$53), NA())</f>
        <v>7010</v>
      </c>
      <c r="J67" s="181" t="e">
        <f>NA()</f>
        <v>#N/A</v>
      </c>
      <c r="K67" s="181" t="e">
        <f>NA()</f>
        <v>#N/A</v>
      </c>
      <c r="L67" s="181">
        <f>IF(ISNUMBER('将来負担比率（分子）の構造'!L$53), IF('将来負担比率（分子）の構造'!L$53 &lt; 0, 0, '将来負担比率（分子）の構造'!L$53), NA())</f>
        <v>6666</v>
      </c>
      <c r="M67" s="181" t="e">
        <f>NA()</f>
        <v>#N/A</v>
      </c>
      <c r="N67" s="181" t="e">
        <f>NA()</f>
        <v>#N/A</v>
      </c>
      <c r="O67" s="181">
        <f>IF(ISNUMBER('将来負担比率（分子）の構造'!M$53), IF('将来負担比率（分子）の構造'!M$53 &lt; 0, 0, '将来負担比率（分子）の構造'!M$53), NA())</f>
        <v>8092</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1323</v>
      </c>
      <c r="C72" s="185">
        <f>基金残高に係る経年分析!G55</f>
        <v>1346</v>
      </c>
      <c r="D72" s="185">
        <f>基金残高に係る経年分析!H55</f>
        <v>758</v>
      </c>
    </row>
    <row r="73" spans="1:16">
      <c r="A73" s="184" t="s">
        <v>77</v>
      </c>
      <c r="B73" s="185">
        <f>基金残高に係る経年分析!F56</f>
        <v>30</v>
      </c>
      <c r="C73" s="185">
        <f>基金残高に係る経年分析!G56</f>
        <v>30</v>
      </c>
      <c r="D73" s="185">
        <f>基金残高に係る経年分析!H56</f>
        <v>30</v>
      </c>
    </row>
    <row r="74" spans="1:16">
      <c r="A74" s="184" t="s">
        <v>78</v>
      </c>
      <c r="B74" s="185">
        <f>基金残高に係る経年分析!F57</f>
        <v>688</v>
      </c>
      <c r="C74" s="185">
        <f>基金残高に係る経年分析!G57</f>
        <v>625</v>
      </c>
      <c r="D74" s="185">
        <f>基金残高に係る経年分析!H57</f>
        <v>648</v>
      </c>
    </row>
  </sheetData>
  <sheetProtection algorithmName="SHA-512" hashValue="PJbzThERIg+HUuXnEFSeetI+b109qkW0dC0p0+5bDCXlPRhCn3JZhKQScn+hGxTunmYeHWVKq6hKbsSNrh3t/g==" saltValue="NdAJUf+g4A52VTBpDy0QU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大森洋介</dc:creator>
  <cp:lastModifiedBy>大森洋介</cp:lastModifiedBy>
  <cp:lastPrinted>2021-03-24T07:27:36Z</cp:lastPrinted>
  <dcterms:modified xsi:type="dcterms:W3CDTF">2021-03-24T07:27:49Z</dcterms:modified>
</cp:coreProperties>
</file>